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orage_admin\OAPLANEACION-SDM\6. PLAN ANUAL DE ADQUISICIONES PAA\EJECUCION PPTAL - 2020\DICIEMBRE\"/>
    </mc:Choice>
  </mc:AlternateContent>
  <bookViews>
    <workbookView xWindow="0" yWindow="0" windowWidth="20490" windowHeight="8910"/>
  </bookViews>
  <sheets>
    <sheet name="EJECUCION TOTAL" sheetId="1" r:id="rId1"/>
    <sheet name="RESUMEN FUNCIONAMIENTO " sheetId="3" r:id="rId2"/>
    <sheet name="RESUMEN RESERVAS " sheetId="2" r:id="rId3"/>
  </sheets>
  <definedNames>
    <definedName name="_xlnm._FilterDatabase" localSheetId="0" hidden="1">'EJECUCION TOTAL'!$A$5:$L$71</definedName>
    <definedName name="_xlnm._FilterDatabase" localSheetId="2" hidden="1">'RESUMEN RESERVAS '!$A$4:$E$24</definedName>
    <definedName name="_xlnm.Print_Area" localSheetId="0">'EJECUCION TOTAL'!$A$1:$L$53</definedName>
    <definedName name="_xlnm.Print_Area" localSheetId="2">'RESUMEN RESERVAS '!$A$1:$E$26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53" i="1" s="1"/>
  <c r="G53" i="1" s="1"/>
  <c r="K51" i="1"/>
  <c r="L51" i="1"/>
  <c r="K52" i="1"/>
  <c r="L52" i="1"/>
  <c r="I51" i="1"/>
  <c r="I52" i="1"/>
  <c r="G51" i="1"/>
  <c r="G52" i="1"/>
  <c r="G54" i="1"/>
  <c r="G55" i="1"/>
  <c r="G56" i="1"/>
  <c r="G57" i="1"/>
  <c r="J50" i="1"/>
  <c r="H50" i="1"/>
  <c r="F50" i="1"/>
  <c r="J64" i="1"/>
  <c r="H64" i="1"/>
  <c r="F64" i="1"/>
  <c r="E64" i="1"/>
  <c r="G22" i="1" l="1"/>
  <c r="G42" i="1"/>
  <c r="G9" i="3" l="1"/>
  <c r="E9" i="3"/>
  <c r="C9" i="3"/>
  <c r="B9" i="3"/>
  <c r="I8" i="3"/>
  <c r="H8" i="3"/>
  <c r="F8" i="3"/>
  <c r="D8" i="3"/>
  <c r="I7" i="3"/>
  <c r="H7" i="3"/>
  <c r="F7" i="3"/>
  <c r="D7" i="3"/>
  <c r="I6" i="3"/>
  <c r="H6" i="3"/>
  <c r="F6" i="3"/>
  <c r="D6" i="3"/>
  <c r="I5" i="3"/>
  <c r="H5" i="3"/>
  <c r="F5" i="3"/>
  <c r="D5" i="3"/>
  <c r="D22" i="2"/>
  <c r="C22" i="2"/>
  <c r="E21" i="2"/>
  <c r="E20" i="2"/>
  <c r="D19" i="2"/>
  <c r="C19" i="2"/>
  <c r="E18" i="2"/>
  <c r="E17" i="2"/>
  <c r="D16" i="2"/>
  <c r="C16" i="2"/>
  <c r="E15" i="2"/>
  <c r="E14" i="2"/>
  <c r="E13" i="2"/>
  <c r="E12" i="2"/>
  <c r="D10" i="2"/>
  <c r="C10" i="2"/>
  <c r="E9" i="2"/>
  <c r="E8" i="2"/>
  <c r="E7" i="2"/>
  <c r="D6" i="2"/>
  <c r="C6" i="2"/>
  <c r="E5" i="2"/>
  <c r="J68" i="1"/>
  <c r="L67" i="1"/>
  <c r="K67" i="1"/>
  <c r="I67" i="1"/>
  <c r="G67" i="1"/>
  <c r="L66" i="1"/>
  <c r="K66" i="1"/>
  <c r="I66" i="1"/>
  <c r="G66" i="1"/>
  <c r="L65" i="1"/>
  <c r="K65" i="1"/>
  <c r="I65" i="1"/>
  <c r="G65" i="1"/>
  <c r="H68" i="1"/>
  <c r="K64" i="1"/>
  <c r="L63" i="1"/>
  <c r="K63" i="1"/>
  <c r="I63" i="1"/>
  <c r="G63" i="1"/>
  <c r="L61" i="1"/>
  <c r="K61" i="1"/>
  <c r="I61" i="1"/>
  <c r="G61" i="1"/>
  <c r="L60" i="1"/>
  <c r="K60" i="1"/>
  <c r="I60" i="1"/>
  <c r="G60" i="1"/>
  <c r="J59" i="1"/>
  <c r="H59" i="1"/>
  <c r="F59" i="1"/>
  <c r="E59" i="1"/>
  <c r="L58" i="1"/>
  <c r="K58" i="1"/>
  <c r="I58" i="1"/>
  <c r="G58" i="1"/>
  <c r="L57" i="1"/>
  <c r="K57" i="1"/>
  <c r="I57" i="1"/>
  <c r="J56" i="1"/>
  <c r="H56" i="1"/>
  <c r="F56" i="1"/>
  <c r="E56" i="1"/>
  <c r="E62" i="1" s="1"/>
  <c r="L55" i="1"/>
  <c r="K55" i="1"/>
  <c r="I55" i="1"/>
  <c r="L54" i="1"/>
  <c r="K54" i="1"/>
  <c r="I54" i="1"/>
  <c r="J53" i="1"/>
  <c r="H53" i="1"/>
  <c r="F53" i="1"/>
  <c r="L50" i="1"/>
  <c r="K50" i="1"/>
  <c r="I50" i="1"/>
  <c r="G50" i="1"/>
  <c r="L49" i="1"/>
  <c r="K49" i="1"/>
  <c r="I49" i="1"/>
  <c r="G49" i="1"/>
  <c r="L48" i="1"/>
  <c r="K48" i="1"/>
  <c r="I48" i="1"/>
  <c r="G48" i="1"/>
  <c r="L47" i="1"/>
  <c r="K47" i="1"/>
  <c r="I47" i="1"/>
  <c r="G47" i="1"/>
  <c r="L46" i="1"/>
  <c r="K46" i="1"/>
  <c r="I46" i="1"/>
  <c r="G46" i="1"/>
  <c r="L43" i="1"/>
  <c r="K43" i="1"/>
  <c r="I43" i="1"/>
  <c r="G43" i="1"/>
  <c r="L42" i="1"/>
  <c r="K42" i="1"/>
  <c r="I42" i="1"/>
  <c r="J41" i="1"/>
  <c r="J44" i="1" s="1"/>
  <c r="H41" i="1"/>
  <c r="F41" i="1"/>
  <c r="E41" i="1"/>
  <c r="E44" i="1" s="1"/>
  <c r="J40" i="1"/>
  <c r="H40" i="1"/>
  <c r="F40" i="1"/>
  <c r="E40" i="1"/>
  <c r="L39" i="1"/>
  <c r="K39" i="1"/>
  <c r="I39" i="1"/>
  <c r="G39" i="1"/>
  <c r="L38" i="1"/>
  <c r="K38" i="1"/>
  <c r="I38" i="1"/>
  <c r="G38" i="1"/>
  <c r="L37" i="1"/>
  <c r="K37" i="1"/>
  <c r="I37" i="1"/>
  <c r="G37" i="1"/>
  <c r="L36" i="1"/>
  <c r="K36" i="1"/>
  <c r="I36" i="1"/>
  <c r="G36" i="1"/>
  <c r="L32" i="1"/>
  <c r="K32" i="1"/>
  <c r="I32" i="1"/>
  <c r="G32" i="1"/>
  <c r="L31" i="1"/>
  <c r="K31" i="1"/>
  <c r="I31" i="1"/>
  <c r="G31" i="1"/>
  <c r="J30" i="1"/>
  <c r="L30" i="1" s="1"/>
  <c r="H30" i="1"/>
  <c r="H33" i="1" s="1"/>
  <c r="F30" i="1"/>
  <c r="G30" i="1" s="1"/>
  <c r="E30" i="1"/>
  <c r="L29" i="1"/>
  <c r="K29" i="1"/>
  <c r="I29" i="1"/>
  <c r="G29" i="1"/>
  <c r="L28" i="1"/>
  <c r="K28" i="1"/>
  <c r="I28" i="1"/>
  <c r="G28" i="1"/>
  <c r="J27" i="1"/>
  <c r="L27" i="1" s="1"/>
  <c r="H27" i="1"/>
  <c r="F27" i="1"/>
  <c r="E27" i="1"/>
  <c r="E33" i="1" s="1"/>
  <c r="H26" i="1"/>
  <c r="L25" i="1"/>
  <c r="K25" i="1"/>
  <c r="I25" i="1"/>
  <c r="G25" i="1"/>
  <c r="L24" i="1"/>
  <c r="K24" i="1"/>
  <c r="I24" i="1"/>
  <c r="G24" i="1"/>
  <c r="J23" i="1"/>
  <c r="H23" i="1"/>
  <c r="F23" i="1"/>
  <c r="G23" i="1" s="1"/>
  <c r="E23" i="1"/>
  <c r="E26" i="1" s="1"/>
  <c r="L22" i="1"/>
  <c r="K22" i="1"/>
  <c r="I22" i="1"/>
  <c r="L20" i="1"/>
  <c r="K20" i="1"/>
  <c r="I20" i="1"/>
  <c r="G20" i="1"/>
  <c r="L19" i="1"/>
  <c r="K19" i="1"/>
  <c r="I19" i="1"/>
  <c r="G19" i="1"/>
  <c r="L18" i="1"/>
  <c r="K18" i="1"/>
  <c r="I18" i="1"/>
  <c r="G18" i="1"/>
  <c r="L17" i="1"/>
  <c r="K17" i="1"/>
  <c r="I17" i="1"/>
  <c r="G17" i="1"/>
  <c r="J16" i="1"/>
  <c r="K16" i="1" s="1"/>
  <c r="I16" i="1"/>
  <c r="H16" i="1"/>
  <c r="G16" i="1"/>
  <c r="F16" i="1"/>
  <c r="E16" i="1"/>
  <c r="L15" i="1"/>
  <c r="K15" i="1"/>
  <c r="I15" i="1"/>
  <c r="G15" i="1"/>
  <c r="L14" i="1"/>
  <c r="K14" i="1"/>
  <c r="I14" i="1"/>
  <c r="G14" i="1"/>
  <c r="J13" i="1"/>
  <c r="K13" i="1" s="1"/>
  <c r="H13" i="1"/>
  <c r="H21" i="1" s="1"/>
  <c r="F13" i="1"/>
  <c r="F21" i="1" s="1"/>
  <c r="E13" i="1"/>
  <c r="E21" i="1" s="1"/>
  <c r="J11" i="1"/>
  <c r="K11" i="1" s="1"/>
  <c r="H11" i="1"/>
  <c r="I11" i="1" s="1"/>
  <c r="G11" i="1"/>
  <c r="F11" i="1"/>
  <c r="E11" i="1"/>
  <c r="E12" i="1" s="1"/>
  <c r="L10" i="1"/>
  <c r="K10" i="1"/>
  <c r="I10" i="1"/>
  <c r="G10" i="1"/>
  <c r="J9" i="1"/>
  <c r="H9" i="1"/>
  <c r="H12" i="1" s="1"/>
  <c r="F9" i="1"/>
  <c r="G9" i="1" s="1"/>
  <c r="E9" i="1"/>
  <c r="L8" i="1"/>
  <c r="K8" i="1"/>
  <c r="I8" i="1"/>
  <c r="G8" i="1"/>
  <c r="L7" i="1"/>
  <c r="K7" i="1"/>
  <c r="I7" i="1"/>
  <c r="G7" i="1"/>
  <c r="L6" i="1"/>
  <c r="K6" i="1"/>
  <c r="I6" i="1"/>
  <c r="G6" i="1"/>
  <c r="E19" i="2" l="1"/>
  <c r="E16" i="2"/>
  <c r="E6" i="2"/>
  <c r="C11" i="2"/>
  <c r="I13" i="1"/>
  <c r="G13" i="1"/>
  <c r="H62" i="1"/>
  <c r="K59" i="1"/>
  <c r="I23" i="1"/>
  <c r="G64" i="1"/>
  <c r="G59" i="1"/>
  <c r="K56" i="1"/>
  <c r="K53" i="1"/>
  <c r="L53" i="1"/>
  <c r="L41" i="1"/>
  <c r="G40" i="1"/>
  <c r="I40" i="1"/>
  <c r="K30" i="1"/>
  <c r="L23" i="1"/>
  <c r="L9" i="1"/>
  <c r="D11" i="2"/>
  <c r="F9" i="3"/>
  <c r="I9" i="3"/>
  <c r="D9" i="3"/>
  <c r="I56" i="1"/>
  <c r="L56" i="1"/>
  <c r="L59" i="1"/>
  <c r="F62" i="1"/>
  <c r="G62" i="1" s="1"/>
  <c r="I59" i="1"/>
  <c r="I53" i="1"/>
  <c r="G27" i="1"/>
  <c r="I27" i="1"/>
  <c r="I33" i="1"/>
  <c r="E34" i="1"/>
  <c r="E35" i="1"/>
  <c r="L16" i="1"/>
  <c r="L13" i="1"/>
  <c r="G41" i="1"/>
  <c r="L40" i="1"/>
  <c r="L11" i="1"/>
  <c r="K9" i="1"/>
  <c r="J12" i="1"/>
  <c r="K12" i="1" s="1"/>
  <c r="C23" i="2"/>
  <c r="D23" i="2"/>
  <c r="I12" i="1"/>
  <c r="H35" i="1"/>
  <c r="I21" i="1"/>
  <c r="H34" i="1"/>
  <c r="I62" i="1"/>
  <c r="G21" i="1"/>
  <c r="I26" i="1"/>
  <c r="K44" i="1"/>
  <c r="L68" i="1"/>
  <c r="H69" i="1"/>
  <c r="E45" i="1"/>
  <c r="I9" i="1"/>
  <c r="I30" i="1"/>
  <c r="I41" i="1"/>
  <c r="I64" i="1"/>
  <c r="E68" i="1"/>
  <c r="E69" i="1" s="1"/>
  <c r="E10" i="2"/>
  <c r="E22" i="2"/>
  <c r="H44" i="1"/>
  <c r="I44" i="1" s="1"/>
  <c r="F12" i="1"/>
  <c r="J26" i="1"/>
  <c r="J33" i="1"/>
  <c r="J45" i="1"/>
  <c r="F68" i="1"/>
  <c r="K23" i="1"/>
  <c r="K41" i="1"/>
  <c r="K27" i="1"/>
  <c r="K40" i="1"/>
  <c r="L64" i="1"/>
  <c r="J21" i="1"/>
  <c r="F33" i="1"/>
  <c r="G33" i="1" s="1"/>
  <c r="F44" i="1"/>
  <c r="G44" i="1" s="1"/>
  <c r="J62" i="1"/>
  <c r="J69" i="1" s="1"/>
  <c r="H9" i="3"/>
  <c r="F26" i="1"/>
  <c r="G26" i="1" s="1"/>
  <c r="D25" i="2" l="1"/>
  <c r="C25" i="2"/>
  <c r="E11" i="2"/>
  <c r="I34" i="1"/>
  <c r="L44" i="1"/>
  <c r="L12" i="1"/>
  <c r="E23" i="2"/>
  <c r="H45" i="1"/>
  <c r="F45" i="1"/>
  <c r="K69" i="1"/>
  <c r="L69" i="1"/>
  <c r="G68" i="1"/>
  <c r="F69" i="1"/>
  <c r="G69" i="1" s="1"/>
  <c r="I69" i="1"/>
  <c r="K62" i="1"/>
  <c r="L62" i="1"/>
  <c r="J70" i="1"/>
  <c r="L45" i="1"/>
  <c r="K45" i="1"/>
  <c r="I68" i="1"/>
  <c r="I35" i="1"/>
  <c r="F34" i="1"/>
  <c r="G34" i="1" s="1"/>
  <c r="L33" i="1"/>
  <c r="K33" i="1"/>
  <c r="L26" i="1"/>
  <c r="K26" i="1"/>
  <c r="K21" i="1"/>
  <c r="L21" i="1"/>
  <c r="J34" i="1"/>
  <c r="G12" i="1"/>
  <c r="H70" i="1"/>
  <c r="I45" i="1"/>
  <c r="E70" i="1"/>
  <c r="E71" i="1" s="1"/>
  <c r="K68" i="1"/>
  <c r="E25" i="2" l="1"/>
  <c r="F70" i="1"/>
  <c r="G70" i="1" s="1"/>
  <c r="F35" i="1"/>
  <c r="G35" i="1" s="1"/>
  <c r="G45" i="1"/>
  <c r="I70" i="1"/>
  <c r="H71" i="1"/>
  <c r="I71" i="1" s="1"/>
  <c r="L34" i="1"/>
  <c r="K34" i="1"/>
  <c r="J35" i="1"/>
  <c r="K70" i="1"/>
  <c r="L70" i="1"/>
  <c r="F71" i="1" l="1"/>
  <c r="G71" i="1" s="1"/>
  <c r="J71" i="1"/>
  <c r="L35" i="1"/>
  <c r="K35" i="1"/>
  <c r="K71" i="1" l="1"/>
  <c r="L71" i="1"/>
</calcChain>
</file>

<file path=xl/sharedStrings.xml><?xml version="1.0" encoding="utf-8"?>
<sst xmlns="http://schemas.openxmlformats.org/spreadsheetml/2006/main" count="165" uniqueCount="77">
  <si>
    <t>INFORME DE EJECUCION DEL PRESUPUESTO DE GASTOS E INVERSIONES</t>
  </si>
  <si>
    <t xml:space="preserve">SECRETARÍA DISTRITAL DE MOVILIDAD </t>
  </si>
  <si>
    <t>PROYECTO DE INVERSIÓN</t>
  </si>
  <si>
    <t>PRESUPUESTO  ASIGNADO
2020</t>
  </si>
  <si>
    <t xml:space="preserve">CDP´S </t>
  </si>
  <si>
    <t>% DE EJEC. CDP</t>
  </si>
  <si>
    <t>COMPROMISOS - RP</t>
  </si>
  <si>
    <t>% DE EJEC. 
RP</t>
  </si>
  <si>
    <t xml:space="preserve">GIROS </t>
  </si>
  <si>
    <t>% 
GIRO APROP.</t>
  </si>
  <si>
    <t>% 
GIRO RP</t>
  </si>
  <si>
    <t>BOGOTA MEJOR PARA TODOS</t>
  </si>
  <si>
    <t>Movilidad Transparente y Contra la Corrupción</t>
  </si>
  <si>
    <t>TOTAL</t>
  </si>
  <si>
    <t xml:space="preserve"> Fortalecimiento Institucional</t>
  </si>
  <si>
    <t>Tecnologías de Información y Comunicaciones para lograr una movilidad sostenible en Bogotá</t>
  </si>
  <si>
    <t>SUB. GESTIÓN CORPORATIVA</t>
  </si>
  <si>
    <t>Fortalecimiento de la gestión jurídica de la Secretaría Distrital de Movilidad</t>
  </si>
  <si>
    <t>SUB. GESTIÓN JURIDICA</t>
  </si>
  <si>
    <t>UNIDAD EJECUTORA 01</t>
  </si>
  <si>
    <t>Implementación del Plan Maestro de Movilidad para Bogotá</t>
  </si>
  <si>
    <t>INVERSION</t>
  </si>
  <si>
    <t>PASIVOS</t>
  </si>
  <si>
    <t xml:space="preserve"> Implementación del Plan Distrital de Seguridad Vial</t>
  </si>
  <si>
    <t>Articulación regional y planeación integral del transporte</t>
  </si>
  <si>
    <t>Sistema Distrital de Información para la Movilidad</t>
  </si>
  <si>
    <t>SUB. POLÍTICA DE MOVILIDAD</t>
  </si>
  <si>
    <t xml:space="preserve"> Apoyo Institucional en convenio con la Policía Nacional</t>
  </si>
  <si>
    <t>Gestión y control de Tránsito y Transporte</t>
  </si>
  <si>
    <t>SUB. GESTIÓN DE LA MOVILIDAD</t>
  </si>
  <si>
    <t>Fortalecimiento de la gestión de investigaciones administrativas de Tránsito y Transporte</t>
  </si>
  <si>
    <t xml:space="preserve">Servicios para la movilidad eficientes e incluyentes </t>
  </si>
  <si>
    <t>SUB. DE SERVICIOS A LA CIUDADANÍA</t>
  </si>
  <si>
    <t>UNIDAD EJECUTORA 02</t>
  </si>
  <si>
    <t>TOTAL BOGOTA MEJOR PARA TODOS</t>
  </si>
  <si>
    <t xml:space="preserve"> Un Nuevo Contrato Social y Ambiental para la Bogotá del Siglo XXI</t>
  </si>
  <si>
    <t>Fortalecimiento de las herramientas para la prevención de la corrupción en la Secretaría Distrital de Movilidad</t>
  </si>
  <si>
    <t>Fortalecimiento institucional de la Secretaria Distrital de Movilidad</t>
  </si>
  <si>
    <t>Actualización, mantenimiento y gestión de tecnologías de la información y las comunicaciones para la secretaría distrital de movilidad de Bogotá</t>
  </si>
  <si>
    <t>Fortalecimiento de la gestión documental de la Secretaría Distrital de Movilidad</t>
  </si>
  <si>
    <t>Desarrollo de la gestión jurídica en la Secretaría Distrital de Movilidad en Bogotá</t>
  </si>
  <si>
    <t>Desarrollo de Lineamientos estratégicos e insumos con enfoques diferenciales para mejorar la movilidad en Bogotá</t>
  </si>
  <si>
    <t>Fortalecimiento de una movilidad sostenible y accesible para Bogotá y su Región</t>
  </si>
  <si>
    <t>Implementación del sistema de transportes de bajas y cero emisiones para Bogotá</t>
  </si>
  <si>
    <t>Implementación del plan distrital de seguridad vial en Bogotá</t>
  </si>
  <si>
    <t>Fortalecimiento de la comunicación y la cultura para la movilidad como elementos constructivos y pedagógicos del nuevo contrato social en Bogotá</t>
  </si>
  <si>
    <t>Apoyo a las acciones de regulación y control de tránsito y transporte</t>
  </si>
  <si>
    <t>Consolidación del programa niñas y niños primero para mejorar las experiencias de viaje de la población estudiantil en Bogotá</t>
  </si>
  <si>
    <t>Implementación de señalización para mejorar las condiciones de seguridad vial, movilidad y accesibilidad en Bogotá</t>
  </si>
  <si>
    <t>Fortalecimiento de la gestión y control de la movilidad en Bogotá</t>
  </si>
  <si>
    <t>Investigación por infracción a las normas de tránsito y transporte público en Bogotá</t>
  </si>
  <si>
    <t>Implementación de políticas integrales y transparentes al servicio de la ciudadanía</t>
  </si>
  <si>
    <t>Implementación de estrategias de participación ciudadana para una movilidad segura, incluyente, sostenible y accesible en Bogotá</t>
  </si>
  <si>
    <t>TOTAL  UN NUEVO CONTRATO SOCIAL Y AMBIENTAL PARA LA BOGOTA DEL SIGLO XXI</t>
  </si>
  <si>
    <t>TOTAL SSM</t>
  </si>
  <si>
    <t>RESERVAS 2020</t>
  </si>
  <si>
    <t>%GIRO</t>
  </si>
  <si>
    <t>Fortalecimiento de la gestión jurídica de la Secretaría Distrital de Movilida</t>
  </si>
  <si>
    <t>Movilidad Transparente y Contra La Corrupción</t>
  </si>
  <si>
    <t>TOTAL UNIDAD EJECUTORA 01</t>
  </si>
  <si>
    <t>Articulación regional y planeción integral del transporte</t>
  </si>
  <si>
    <t>Gestión y control de tránsito y transporte</t>
  </si>
  <si>
    <t>Fortalecimiento a la gestión de Investigaciones Administrativas de Tránsito</t>
  </si>
  <si>
    <t>TOTAL UNIDAD EJECUTORA 02</t>
  </si>
  <si>
    <t xml:space="preserve">TOTAL SDM </t>
  </si>
  <si>
    <t>SECRETARÍA DISTRITAL DE MOVILIDAD</t>
  </si>
  <si>
    <t xml:space="preserve">GASTOS DE FUNCIONAMIENTO </t>
  </si>
  <si>
    <t>RUBRO</t>
  </si>
  <si>
    <t>PRESUPUESTO  ASIGNADO</t>
  </si>
  <si>
    <t xml:space="preserve"> GASTOS DE PERSONAL </t>
  </si>
  <si>
    <t xml:space="preserve">ADQUISICIÓN DE BIENES Y SERVICIOS 
</t>
  </si>
  <si>
    <t>GASTOS DIVERSOS</t>
  </si>
  <si>
    <t xml:space="preserve">TRANSFERENCIAS CORRIENTES DE FUNCIONAMIENTO
</t>
  </si>
  <si>
    <t>GASTOS DE FUNCIONAMIENTO</t>
  </si>
  <si>
    <t xml:space="preserve">RESERVAS </t>
  </si>
  <si>
    <t>EJECUCION PRESUPUESTAL - 31 DE DICIEMBRE DE 2020</t>
  </si>
  <si>
    <t>BOGDATA 04-01-2021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</si>
</sst>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_-;\-* #,##0_-;_-* &quot;-&quot;_-;_-@_-"/>
    <numFmt numFmtId="165" formatCode="_(* #,##0.00_);_(* \(#,##0.00\);_(* &quot;-&quot;??_);_(@_)"/>
    <numFmt numFmtId="166" formatCode="#,###,,"/>
    <numFmt numFmtId="167" formatCode="_(* #,##0_);_(* \(#,##0\);_(* &quot;-&quot;??_);_(@_)"/>
    <numFmt numFmtId="168" formatCode="#,##0,,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sz val="12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4" fillId="2" borderId="0" xfId="0" applyFont="1" applyFill="1"/>
    <xf numFmtId="164" fontId="3" fillId="3" borderId="3" xfId="2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164" fontId="3" fillId="3" borderId="4" xfId="2" applyFont="1" applyFill="1" applyBorder="1" applyAlignment="1">
      <alignment horizontal="center" vertical="center" wrapText="1"/>
    </xf>
    <xf numFmtId="166" fontId="3" fillId="3" borderId="5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164" fontId="3" fillId="5" borderId="8" xfId="2" applyFont="1" applyFill="1" applyBorder="1" applyAlignment="1">
      <alignment horizontal="center" vertical="center" wrapText="1"/>
    </xf>
    <xf numFmtId="164" fontId="3" fillId="5" borderId="6" xfId="2" applyFont="1" applyFill="1" applyBorder="1" applyAlignment="1">
      <alignment horizontal="center" vertical="center" wrapText="1"/>
    </xf>
    <xf numFmtId="10" fontId="3" fillId="5" borderId="6" xfId="3" applyNumberFormat="1" applyFont="1" applyFill="1" applyBorder="1" applyAlignment="1">
      <alignment horizontal="center" vertical="center"/>
    </xf>
    <xf numFmtId="10" fontId="3" fillId="5" borderId="9" xfId="3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164" fontId="3" fillId="6" borderId="6" xfId="2" applyFont="1" applyFill="1" applyBorder="1" applyAlignment="1">
      <alignment horizontal="center" vertical="center" wrapText="1"/>
    </xf>
    <xf numFmtId="10" fontId="3" fillId="6" borderId="6" xfId="3" applyNumberFormat="1" applyFont="1" applyFill="1" applyBorder="1" applyAlignment="1">
      <alignment horizontal="center" vertical="center"/>
    </xf>
    <xf numFmtId="10" fontId="3" fillId="6" borderId="9" xfId="3" applyNumberFormat="1" applyFont="1" applyFill="1" applyBorder="1" applyAlignment="1">
      <alignment horizontal="center" vertical="center"/>
    </xf>
    <xf numFmtId="0" fontId="3" fillId="2" borderId="0" xfId="0" applyFont="1" applyFill="1"/>
    <xf numFmtId="164" fontId="3" fillId="6" borderId="6" xfId="2" applyFont="1" applyFill="1" applyBorder="1" applyAlignment="1">
      <alignment horizontal="center" vertical="center"/>
    </xf>
    <xf numFmtId="164" fontId="3" fillId="5" borderId="6" xfId="2" applyFont="1" applyFill="1" applyBorder="1" applyAlignment="1">
      <alignment vertical="center"/>
    </xf>
    <xf numFmtId="164" fontId="2" fillId="2" borderId="6" xfId="2" applyFont="1" applyFill="1" applyBorder="1" applyAlignment="1">
      <alignment horizontal="center" vertical="center" wrapText="1"/>
    </xf>
    <xf numFmtId="164" fontId="2" fillId="2" borderId="6" xfId="2" applyFont="1" applyFill="1" applyBorder="1" applyAlignment="1">
      <alignment vertical="center"/>
    </xf>
    <xf numFmtId="10" fontId="2" fillId="2" borderId="6" xfId="3" applyNumberFormat="1" applyFont="1" applyFill="1" applyBorder="1" applyAlignment="1">
      <alignment horizontal="center" vertical="center"/>
    </xf>
    <xf numFmtId="10" fontId="2" fillId="2" borderId="9" xfId="3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4" applyFont="1" applyFill="1" applyBorder="1" applyAlignment="1">
      <alignment horizontal="center" vertical="center" wrapText="1"/>
    </xf>
    <xf numFmtId="0" fontId="3" fillId="2" borderId="0" xfId="0" applyFont="1" applyFill="1" applyBorder="1"/>
    <xf numFmtId="164" fontId="3" fillId="7" borderId="11" xfId="2" applyFont="1" applyFill="1" applyBorder="1" applyAlignment="1">
      <alignment horizontal="center" vertical="center"/>
    </xf>
    <xf numFmtId="10" fontId="3" fillId="7" borderId="6" xfId="3" applyNumberFormat="1" applyFont="1" applyFill="1" applyBorder="1" applyAlignment="1">
      <alignment horizontal="center" vertical="center"/>
    </xf>
    <xf numFmtId="10" fontId="3" fillId="7" borderId="9" xfId="3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4" applyFont="1" applyFill="1" applyBorder="1" applyAlignment="1">
      <alignment horizontal="center" vertical="center" wrapText="1"/>
    </xf>
    <xf numFmtId="164" fontId="5" fillId="5" borderId="6" xfId="2" applyFont="1" applyFill="1" applyBorder="1" applyAlignment="1">
      <alignment vertical="center"/>
    </xf>
    <xf numFmtId="0" fontId="2" fillId="2" borderId="6" xfId="4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164" fontId="3" fillId="7" borderId="6" xfId="2" applyFont="1" applyFill="1" applyBorder="1" applyAlignment="1">
      <alignment horizontal="center" vertical="center"/>
    </xf>
    <xf numFmtId="164" fontId="3" fillId="9" borderId="6" xfId="0" applyNumberFormat="1" applyFont="1" applyFill="1" applyBorder="1"/>
    <xf numFmtId="10" fontId="3" fillId="9" borderId="6" xfId="3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9" fontId="3" fillId="2" borderId="0" xfId="3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2" applyFont="1" applyFill="1" applyAlignment="1">
      <alignment horizontal="center" vertical="center"/>
    </xf>
    <xf numFmtId="10" fontId="8" fillId="2" borderId="0" xfId="3" applyNumberFormat="1" applyFont="1" applyFill="1" applyAlignment="1">
      <alignment horizontal="center" vertical="center"/>
    </xf>
    <xf numFmtId="164" fontId="5" fillId="7" borderId="11" xfId="2" applyFont="1" applyFill="1" applyBorder="1" applyAlignment="1">
      <alignment horizontal="center" vertical="center" wrapText="1"/>
    </xf>
    <xf numFmtId="10" fontId="5" fillId="7" borderId="17" xfId="3" applyNumberFormat="1" applyFont="1" applyFill="1" applyBorder="1" applyAlignment="1">
      <alignment horizontal="center" vertical="center" wrapText="1"/>
    </xf>
    <xf numFmtId="167" fontId="5" fillId="3" borderId="6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67" fontId="8" fillId="0" borderId="6" xfId="1" applyNumberFormat="1" applyFont="1" applyFill="1" applyBorder="1" applyAlignment="1">
      <alignment horizontal="center" vertical="center"/>
    </xf>
    <xf numFmtId="10" fontId="8" fillId="0" borderId="6" xfId="3" applyNumberFormat="1" applyFont="1" applyFill="1" applyBorder="1" applyAlignment="1">
      <alignment horizontal="center" vertical="center"/>
    </xf>
    <xf numFmtId="10" fontId="5" fillId="3" borderId="6" xfId="3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4" fontId="5" fillId="5" borderId="6" xfId="2" applyFont="1" applyFill="1" applyBorder="1" applyAlignment="1">
      <alignment horizontal="center" vertical="center"/>
    </xf>
    <xf numFmtId="167" fontId="5" fillId="5" borderId="6" xfId="1" applyNumberFormat="1" applyFont="1" applyFill="1" applyBorder="1" applyAlignment="1">
      <alignment horizontal="center" vertical="center"/>
    </xf>
    <xf numFmtId="10" fontId="5" fillId="5" borderId="6" xfId="3" applyNumberFormat="1" applyFont="1" applyFill="1" applyBorder="1" applyAlignment="1">
      <alignment horizontal="center" vertical="center"/>
    </xf>
    <xf numFmtId="164" fontId="5" fillId="10" borderId="6" xfId="2" applyFont="1" applyFill="1" applyBorder="1" applyAlignment="1">
      <alignment horizontal="center" vertical="center"/>
    </xf>
    <xf numFmtId="10" fontId="5" fillId="10" borderId="6" xfId="3" applyNumberFormat="1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0" xfId="0" applyFont="1" applyFill="1"/>
    <xf numFmtId="0" fontId="5" fillId="0" borderId="0" xfId="0" applyFont="1"/>
    <xf numFmtId="0" fontId="2" fillId="0" borderId="6" xfId="4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67" fontId="8" fillId="0" borderId="6" xfId="1" applyNumberFormat="1" applyFont="1" applyFill="1" applyBorder="1" applyAlignment="1">
      <alignment vertical="center"/>
    </xf>
    <xf numFmtId="167" fontId="5" fillId="5" borderId="8" xfId="1" applyNumberFormat="1" applyFont="1" applyFill="1" applyBorder="1" applyAlignment="1">
      <alignment vertical="center"/>
    </xf>
    <xf numFmtId="0" fontId="2" fillId="0" borderId="6" xfId="4" applyFont="1" applyFill="1" applyBorder="1" applyAlignment="1">
      <alignment horizontal="left" vertical="center" wrapText="1"/>
    </xf>
    <xf numFmtId="164" fontId="8" fillId="0" borderId="6" xfId="2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 vertical="center"/>
    </xf>
    <xf numFmtId="164" fontId="5" fillId="3" borderId="6" xfId="2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8" fillId="2" borderId="0" xfId="0" applyFont="1" applyFill="1" applyBorder="1"/>
    <xf numFmtId="164" fontId="9" fillId="2" borderId="0" xfId="2" applyFont="1" applyFill="1"/>
    <xf numFmtId="164" fontId="5" fillId="2" borderId="0" xfId="2" applyFont="1" applyFill="1"/>
    <xf numFmtId="164" fontId="5" fillId="0" borderId="0" xfId="2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8" fillId="0" borderId="0" xfId="2" applyFont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2" borderId="0" xfId="0" applyFont="1" applyFill="1"/>
    <xf numFmtId="164" fontId="12" fillId="3" borderId="6" xfId="2" applyFont="1" applyFill="1" applyBorder="1" applyAlignment="1">
      <alignment horizontal="center" vertical="center" wrapText="1"/>
    </xf>
    <xf numFmtId="164" fontId="13" fillId="3" borderId="6" xfId="2" applyFont="1" applyFill="1" applyBorder="1" applyAlignment="1">
      <alignment horizontal="center" vertical="center" wrapText="1"/>
    </xf>
    <xf numFmtId="166" fontId="13" fillId="3" borderId="6" xfId="1" applyNumberFormat="1" applyFont="1" applyFill="1" applyBorder="1" applyAlignment="1">
      <alignment horizontal="center" vertical="center" wrapText="1"/>
    </xf>
    <xf numFmtId="168" fontId="12" fillId="3" borderId="6" xfId="1" applyNumberFormat="1" applyFont="1" applyFill="1" applyBorder="1" applyAlignment="1">
      <alignment horizontal="center" vertical="center" wrapText="1"/>
    </xf>
    <xf numFmtId="166" fontId="14" fillId="3" borderId="6" xfId="1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6" fillId="2" borderId="6" xfId="0" applyFont="1" applyFill="1" applyBorder="1" applyAlignment="1">
      <alignment horizontal="center" vertical="center" wrapText="1"/>
    </xf>
    <xf numFmtId="164" fontId="11" fillId="2" borderId="6" xfId="2" applyFont="1" applyFill="1" applyBorder="1" applyAlignment="1">
      <alignment horizontal="center" vertical="center" wrapText="1"/>
    </xf>
    <xf numFmtId="10" fontId="16" fillId="2" borderId="6" xfId="3" applyNumberFormat="1" applyFont="1" applyFill="1" applyBorder="1" applyAlignment="1">
      <alignment horizontal="center" vertical="center"/>
    </xf>
    <xf numFmtId="10" fontId="17" fillId="2" borderId="6" xfId="3" applyNumberFormat="1" applyFont="1" applyFill="1" applyBorder="1" applyAlignment="1">
      <alignment horizontal="center" vertical="center"/>
    </xf>
    <xf numFmtId="9" fontId="17" fillId="2" borderId="6" xfId="3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/>
    </xf>
    <xf numFmtId="164" fontId="18" fillId="10" borderId="6" xfId="2" applyFont="1" applyFill="1" applyBorder="1" applyAlignment="1">
      <alignment horizontal="center" vertical="center" wrapText="1"/>
    </xf>
    <xf numFmtId="10" fontId="19" fillId="10" borderId="6" xfId="3" applyNumberFormat="1" applyFont="1" applyFill="1" applyBorder="1" applyAlignment="1">
      <alignment horizontal="center" vertical="center"/>
    </xf>
    <xf numFmtId="164" fontId="20" fillId="10" borderId="6" xfId="2" applyFont="1" applyFill="1" applyBorder="1" applyAlignment="1">
      <alignment horizontal="center" vertical="center" wrapText="1"/>
    </xf>
    <xf numFmtId="10" fontId="21" fillId="10" borderId="6" xfId="3" applyNumberFormat="1" applyFont="1" applyFill="1" applyBorder="1" applyAlignment="1">
      <alignment horizontal="center" vertical="center"/>
    </xf>
    <xf numFmtId="10" fontId="18" fillId="10" borderId="6" xfId="3" applyNumberFormat="1" applyFont="1" applyFill="1" applyBorder="1" applyAlignment="1">
      <alignment horizontal="center" vertical="center"/>
    </xf>
    <xf numFmtId="0" fontId="10" fillId="2" borderId="0" xfId="0" applyFont="1" applyFill="1"/>
    <xf numFmtId="164" fontId="11" fillId="2" borderId="0" xfId="0" applyNumberFormat="1" applyFont="1" applyFill="1"/>
    <xf numFmtId="10" fontId="11" fillId="2" borderId="0" xfId="3" applyNumberFormat="1" applyFont="1" applyFill="1"/>
    <xf numFmtId="9" fontId="11" fillId="2" borderId="0" xfId="3" applyFont="1" applyFill="1"/>
    <xf numFmtId="10" fontId="5" fillId="7" borderId="6" xfId="3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/>
    </xf>
    <xf numFmtId="0" fontId="2" fillId="2" borderId="11" xfId="4" applyFont="1" applyFill="1" applyBorder="1" applyAlignment="1">
      <alignment horizontal="center" vertical="center" wrapText="1"/>
    </xf>
    <xf numFmtId="0" fontId="2" fillId="2" borderId="14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 wrapText="1"/>
    </xf>
    <xf numFmtId="0" fontId="2" fillId="2" borderId="13" xfId="4" applyFont="1" applyFill="1" applyBorder="1" applyAlignment="1">
      <alignment horizontal="center" vertical="center" wrapText="1"/>
    </xf>
    <xf numFmtId="0" fontId="2" fillId="2" borderId="15" xfId="4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1" xfId="2" applyFont="1" applyFill="1" applyBorder="1" applyAlignment="1">
      <alignment horizontal="center" vertical="center" wrapText="1"/>
    </xf>
    <xf numFmtId="164" fontId="3" fillId="3" borderId="2" xfId="2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64" fontId="3" fillId="7" borderId="8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2" builtinId="6"/>
    <cellStyle name="Normal" xfId="0" builtinId="0"/>
    <cellStyle name="Normal 17" xfId="4"/>
    <cellStyle name="Porcentaje" xfId="3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74"/>
  <sheetViews>
    <sheetView tabSelected="1" zoomScaleNormal="100" zoomScaleSheetLayoutView="100" workbookViewId="0">
      <pane ySplit="5" topLeftCell="A25" activePane="bottomLeft" state="frozen"/>
      <selection activeCell="F66" sqref="F66"/>
      <selection pane="bottomLeft" activeCell="E71" sqref="E71"/>
    </sheetView>
  </sheetViews>
  <sheetFormatPr baseColWidth="10" defaultRowHeight="12" x14ac:dyDescent="0.2"/>
  <cols>
    <col min="1" max="1" width="11.42578125" style="1"/>
    <col min="2" max="2" width="11.28515625" style="1" customWidth="1"/>
    <col min="3" max="3" width="41" style="2" customWidth="1"/>
    <col min="4" max="4" width="10.42578125" style="3" customWidth="1"/>
    <col min="5" max="5" width="17.85546875" style="1" customWidth="1"/>
    <col min="6" max="6" width="16.140625" style="1" customWidth="1"/>
    <col min="7" max="7" width="10.85546875" style="1" customWidth="1"/>
    <col min="8" max="8" width="15.7109375" style="1" customWidth="1"/>
    <col min="9" max="9" width="10.42578125" style="1" customWidth="1"/>
    <col min="10" max="10" width="16" style="1" customWidth="1"/>
    <col min="11" max="11" width="9.5703125" style="1" customWidth="1"/>
    <col min="12" max="12" width="11.5703125" style="1" customWidth="1"/>
    <col min="13" max="16384" width="11.42578125" style="1"/>
  </cols>
  <sheetData>
    <row r="1" spans="1:12" x14ac:dyDescent="0.2">
      <c r="B1" s="144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3.5" customHeight="1" x14ac:dyDescent="0.2">
      <c r="B2" s="144" t="s">
        <v>1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6.5" customHeight="1" x14ac:dyDescent="0.2">
      <c r="B3" s="144" t="s">
        <v>75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18" customHeight="1" thickBot="1" x14ac:dyDescent="0.25"/>
    <row r="5" spans="1:12" ht="38.25" customHeight="1" thickBot="1" x14ac:dyDescent="0.25">
      <c r="B5" s="145" t="s">
        <v>2</v>
      </c>
      <c r="C5" s="146"/>
      <c r="D5" s="147" t="s">
        <v>3</v>
      </c>
      <c r="E5" s="148"/>
      <c r="F5" s="4" t="s">
        <v>4</v>
      </c>
      <c r="G5" s="5" t="s">
        <v>5</v>
      </c>
      <c r="H5" s="5" t="s">
        <v>6</v>
      </c>
      <c r="I5" s="5" t="s">
        <v>7</v>
      </c>
      <c r="J5" s="6" t="s">
        <v>8</v>
      </c>
      <c r="K5" s="7" t="s">
        <v>9</v>
      </c>
      <c r="L5" s="7" t="s">
        <v>10</v>
      </c>
    </row>
    <row r="6" spans="1:12" ht="29.25" customHeight="1" x14ac:dyDescent="0.2">
      <c r="A6" s="136" t="s">
        <v>11</v>
      </c>
      <c r="B6" s="8">
        <v>965</v>
      </c>
      <c r="C6" s="9" t="s">
        <v>12</v>
      </c>
      <c r="D6" s="10" t="s">
        <v>13</v>
      </c>
      <c r="E6" s="11">
        <v>44401500</v>
      </c>
      <c r="F6" s="12">
        <v>44401500</v>
      </c>
      <c r="G6" s="13">
        <f>F6/E6</f>
        <v>1</v>
      </c>
      <c r="H6" s="12">
        <v>44401500</v>
      </c>
      <c r="I6" s="13">
        <f>+H6/E6</f>
        <v>1</v>
      </c>
      <c r="J6" s="12">
        <v>44401500</v>
      </c>
      <c r="K6" s="14">
        <f>+J6/E6</f>
        <v>1</v>
      </c>
      <c r="L6" s="14">
        <f>+J6/H6</f>
        <v>1</v>
      </c>
    </row>
    <row r="7" spans="1:12" ht="15.75" customHeight="1" x14ac:dyDescent="0.2">
      <c r="A7" s="136"/>
      <c r="B7" s="15">
        <v>6094</v>
      </c>
      <c r="C7" s="16" t="s">
        <v>14</v>
      </c>
      <c r="D7" s="10" t="s">
        <v>13</v>
      </c>
      <c r="E7" s="12">
        <v>4484611043</v>
      </c>
      <c r="F7" s="12">
        <v>4292462633</v>
      </c>
      <c r="G7" s="13">
        <f t="shared" ref="G7:G71" si="0">F7/E7</f>
        <v>0.95715382936053661</v>
      </c>
      <c r="H7" s="12">
        <v>4292462633</v>
      </c>
      <c r="I7" s="13">
        <f t="shared" ref="I7:I71" si="1">+H7/E7</f>
        <v>0.95715382936053661</v>
      </c>
      <c r="J7" s="12">
        <v>3392628957</v>
      </c>
      <c r="K7" s="14">
        <f t="shared" ref="K7:K71" si="2">+J7/E7</f>
        <v>0.75650461644729083</v>
      </c>
      <c r="L7" s="14">
        <f t="shared" ref="L7:L71" si="3">+J7/H7</f>
        <v>0.79036889707969182</v>
      </c>
    </row>
    <row r="8" spans="1:12" ht="36.75" customHeight="1" x14ac:dyDescent="0.2">
      <c r="A8" s="136"/>
      <c r="B8" s="15">
        <v>967</v>
      </c>
      <c r="C8" s="16" t="s">
        <v>15</v>
      </c>
      <c r="D8" s="10" t="s">
        <v>13</v>
      </c>
      <c r="E8" s="12">
        <v>2355608920</v>
      </c>
      <c r="F8" s="12">
        <v>2355608920</v>
      </c>
      <c r="G8" s="13">
        <f t="shared" si="0"/>
        <v>1</v>
      </c>
      <c r="H8" s="12">
        <v>2355608920</v>
      </c>
      <c r="I8" s="13">
        <f t="shared" si="1"/>
        <v>1</v>
      </c>
      <c r="J8" s="12">
        <v>2041938242</v>
      </c>
      <c r="K8" s="14">
        <f t="shared" si="2"/>
        <v>0.86684093639788051</v>
      </c>
      <c r="L8" s="14">
        <f t="shared" si="3"/>
        <v>0.86684093639788051</v>
      </c>
    </row>
    <row r="9" spans="1:12" s="21" customFormat="1" ht="15.75" customHeight="1" x14ac:dyDescent="0.2">
      <c r="A9" s="136"/>
      <c r="B9" s="126" t="s">
        <v>16</v>
      </c>
      <c r="C9" s="127"/>
      <c r="D9" s="17" t="s">
        <v>13</v>
      </c>
      <c r="E9" s="18">
        <f>+E6+E7+E8</f>
        <v>6884621463</v>
      </c>
      <c r="F9" s="18">
        <f>+F6+F7+F8</f>
        <v>6692473053</v>
      </c>
      <c r="G9" s="19">
        <f t="shared" si="0"/>
        <v>0.97209019972519006</v>
      </c>
      <c r="H9" s="18">
        <f>+H6+H7+H8</f>
        <v>6692473053</v>
      </c>
      <c r="I9" s="19">
        <f t="shared" si="1"/>
        <v>0.97209019972519006</v>
      </c>
      <c r="J9" s="18">
        <f>+J6+J7+J8</f>
        <v>5478968699</v>
      </c>
      <c r="K9" s="20">
        <f t="shared" si="2"/>
        <v>0.79582715308976748</v>
      </c>
      <c r="L9" s="20">
        <f t="shared" si="3"/>
        <v>0.81867624353660584</v>
      </c>
    </row>
    <row r="10" spans="1:12" ht="24.75" customHeight="1" x14ac:dyDescent="0.2">
      <c r="A10" s="136"/>
      <c r="B10" s="15">
        <v>7544</v>
      </c>
      <c r="C10" s="16" t="s">
        <v>17</v>
      </c>
      <c r="D10" s="10" t="s">
        <v>13</v>
      </c>
      <c r="E10" s="12">
        <v>5314695935</v>
      </c>
      <c r="F10" s="12">
        <v>5299567603</v>
      </c>
      <c r="G10" s="13">
        <f t="shared" si="0"/>
        <v>0.99715349058816849</v>
      </c>
      <c r="H10" s="12">
        <v>5299567603</v>
      </c>
      <c r="I10" s="13">
        <f t="shared" si="1"/>
        <v>0.99715349058816849</v>
      </c>
      <c r="J10" s="12">
        <v>5022292620</v>
      </c>
      <c r="K10" s="14">
        <f t="shared" si="2"/>
        <v>0.94498211777754315</v>
      </c>
      <c r="L10" s="14">
        <f t="shared" si="3"/>
        <v>0.9476796969543253</v>
      </c>
    </row>
    <row r="11" spans="1:12" s="21" customFormat="1" ht="15.75" customHeight="1" x14ac:dyDescent="0.2">
      <c r="A11" s="136"/>
      <c r="B11" s="126" t="s">
        <v>18</v>
      </c>
      <c r="C11" s="127"/>
      <c r="D11" s="17" t="s">
        <v>13</v>
      </c>
      <c r="E11" s="22">
        <f>+E10</f>
        <v>5314695935</v>
      </c>
      <c r="F11" s="22">
        <f>+F10</f>
        <v>5299567603</v>
      </c>
      <c r="G11" s="19">
        <f t="shared" si="0"/>
        <v>0.99715349058816849</v>
      </c>
      <c r="H11" s="22">
        <f>+H10</f>
        <v>5299567603</v>
      </c>
      <c r="I11" s="19">
        <f t="shared" si="1"/>
        <v>0.99715349058816849</v>
      </c>
      <c r="J11" s="22">
        <f>+J10</f>
        <v>5022292620</v>
      </c>
      <c r="K11" s="20">
        <f t="shared" si="2"/>
        <v>0.94498211777754315</v>
      </c>
      <c r="L11" s="20">
        <f t="shared" si="3"/>
        <v>0.9476796969543253</v>
      </c>
    </row>
    <row r="12" spans="1:12" s="21" customFormat="1" ht="15.75" customHeight="1" x14ac:dyDescent="0.2">
      <c r="A12" s="136"/>
      <c r="B12" s="126" t="s">
        <v>19</v>
      </c>
      <c r="C12" s="127"/>
      <c r="D12" s="17"/>
      <c r="E12" s="22">
        <f>+E11+E9</f>
        <v>12199317398</v>
      </c>
      <c r="F12" s="22">
        <f>+F9+F11</f>
        <v>11992040656</v>
      </c>
      <c r="G12" s="19">
        <f t="shared" si="0"/>
        <v>0.98300915246012188</v>
      </c>
      <c r="H12" s="22">
        <f>+H9+H11</f>
        <v>11992040656</v>
      </c>
      <c r="I12" s="19">
        <f t="shared" si="1"/>
        <v>0.98300915246012188</v>
      </c>
      <c r="J12" s="22">
        <f>+J9+J11</f>
        <v>10501261319</v>
      </c>
      <c r="K12" s="20">
        <f t="shared" si="2"/>
        <v>0.86080728752262925</v>
      </c>
      <c r="L12" s="20">
        <f t="shared" si="3"/>
        <v>0.87568593371520009</v>
      </c>
    </row>
    <row r="13" spans="1:12" ht="15.75" customHeight="1" x14ac:dyDescent="0.2">
      <c r="A13" s="136"/>
      <c r="B13" s="141">
        <v>339</v>
      </c>
      <c r="C13" s="138" t="s">
        <v>20</v>
      </c>
      <c r="D13" s="10" t="s">
        <v>13</v>
      </c>
      <c r="E13" s="12">
        <f>+E14+E15</f>
        <v>5910661652</v>
      </c>
      <c r="F13" s="12">
        <f>+F14+F15</f>
        <v>5905584852</v>
      </c>
      <c r="G13" s="13">
        <f t="shared" si="0"/>
        <v>0.99914107754784409</v>
      </c>
      <c r="H13" s="23">
        <f>+H14+H15</f>
        <v>5905584852</v>
      </c>
      <c r="I13" s="13">
        <f t="shared" si="1"/>
        <v>0.99914107754784409</v>
      </c>
      <c r="J13" s="23">
        <f>+J14+J15</f>
        <v>5206639194</v>
      </c>
      <c r="K13" s="14">
        <f t="shared" si="2"/>
        <v>0.88088939962215929</v>
      </c>
      <c r="L13" s="14">
        <f t="shared" si="3"/>
        <v>0.88164666573823025</v>
      </c>
    </row>
    <row r="14" spans="1:12" ht="15.75" customHeight="1" x14ac:dyDescent="0.2">
      <c r="A14" s="136"/>
      <c r="B14" s="142"/>
      <c r="C14" s="139"/>
      <c r="D14" s="10" t="s">
        <v>21</v>
      </c>
      <c r="E14" s="24">
        <v>5030059600</v>
      </c>
      <c r="F14" s="25">
        <v>5024982800</v>
      </c>
      <c r="G14" s="26">
        <f t="shared" si="0"/>
        <v>0.99899070778405885</v>
      </c>
      <c r="H14" s="25">
        <v>5024982800</v>
      </c>
      <c r="I14" s="26">
        <f t="shared" si="1"/>
        <v>0.99899070778405885</v>
      </c>
      <c r="J14" s="25">
        <v>4326037142</v>
      </c>
      <c r="K14" s="27">
        <f t="shared" si="2"/>
        <v>0.86003695502932009</v>
      </c>
      <c r="L14" s="27">
        <f t="shared" si="3"/>
        <v>0.86090586061309504</v>
      </c>
    </row>
    <row r="15" spans="1:12" ht="15.75" customHeight="1" x14ac:dyDescent="0.2">
      <c r="A15" s="136"/>
      <c r="B15" s="143"/>
      <c r="C15" s="140"/>
      <c r="D15" s="10" t="s">
        <v>22</v>
      </c>
      <c r="E15" s="24">
        <v>880602052</v>
      </c>
      <c r="F15" s="25">
        <v>880602052</v>
      </c>
      <c r="G15" s="26">
        <f t="shared" si="0"/>
        <v>1</v>
      </c>
      <c r="H15" s="25">
        <v>880602052</v>
      </c>
      <c r="I15" s="26">
        <f t="shared" si="1"/>
        <v>1</v>
      </c>
      <c r="J15" s="25">
        <v>880602052</v>
      </c>
      <c r="K15" s="27">
        <f t="shared" si="2"/>
        <v>1</v>
      </c>
      <c r="L15" s="27">
        <f t="shared" si="3"/>
        <v>1</v>
      </c>
    </row>
    <row r="16" spans="1:12" ht="15.75" customHeight="1" x14ac:dyDescent="0.2">
      <c r="A16" s="136"/>
      <c r="B16" s="115">
        <v>1004</v>
      </c>
      <c r="C16" s="138" t="s">
        <v>23</v>
      </c>
      <c r="D16" s="10" t="s">
        <v>13</v>
      </c>
      <c r="E16" s="12">
        <f>+E17+E18</f>
        <v>3710148730</v>
      </c>
      <c r="F16" s="23">
        <f>+F17+F18</f>
        <v>3710148730</v>
      </c>
      <c r="G16" s="13">
        <f t="shared" si="0"/>
        <v>1</v>
      </c>
      <c r="H16" s="23">
        <f>+H17+H18</f>
        <v>3710148730</v>
      </c>
      <c r="I16" s="13">
        <f t="shared" si="1"/>
        <v>1</v>
      </c>
      <c r="J16" s="23">
        <f>+J17+J18</f>
        <v>3600475326</v>
      </c>
      <c r="K16" s="14">
        <f t="shared" si="2"/>
        <v>0.97043962062404976</v>
      </c>
      <c r="L16" s="14">
        <f t="shared" si="3"/>
        <v>0.97043962062404976</v>
      </c>
    </row>
    <row r="17" spans="1:12" ht="15.75" customHeight="1" x14ac:dyDescent="0.2">
      <c r="A17" s="136"/>
      <c r="B17" s="116"/>
      <c r="C17" s="139"/>
      <c r="D17" s="10" t="s">
        <v>21</v>
      </c>
      <c r="E17" s="24">
        <v>3475125471</v>
      </c>
      <c r="F17" s="24">
        <v>3475125471</v>
      </c>
      <c r="G17" s="26">
        <f t="shared" si="0"/>
        <v>1</v>
      </c>
      <c r="H17" s="25">
        <v>3475125471</v>
      </c>
      <c r="I17" s="26">
        <f t="shared" si="1"/>
        <v>1</v>
      </c>
      <c r="J17" s="25">
        <v>3365452067</v>
      </c>
      <c r="K17" s="27">
        <f t="shared" si="2"/>
        <v>0.96844044771470061</v>
      </c>
      <c r="L17" s="27">
        <f t="shared" si="3"/>
        <v>0.96844044771470061</v>
      </c>
    </row>
    <row r="18" spans="1:12" ht="15.75" customHeight="1" x14ac:dyDescent="0.2">
      <c r="A18" s="136"/>
      <c r="B18" s="117"/>
      <c r="C18" s="140"/>
      <c r="D18" s="10" t="s">
        <v>22</v>
      </c>
      <c r="E18" s="24">
        <v>235023259</v>
      </c>
      <c r="F18" s="25">
        <v>235023259</v>
      </c>
      <c r="G18" s="26">
        <f t="shared" si="0"/>
        <v>1</v>
      </c>
      <c r="H18" s="25">
        <v>235023259</v>
      </c>
      <c r="I18" s="26">
        <f t="shared" si="1"/>
        <v>1</v>
      </c>
      <c r="J18" s="25">
        <v>235023259</v>
      </c>
      <c r="K18" s="27">
        <f t="shared" si="2"/>
        <v>1</v>
      </c>
      <c r="L18" s="27">
        <f t="shared" si="3"/>
        <v>1</v>
      </c>
    </row>
    <row r="19" spans="1:12" ht="23.25" customHeight="1" x14ac:dyDescent="0.2">
      <c r="A19" s="136"/>
      <c r="B19" s="15">
        <v>1183</v>
      </c>
      <c r="C19" s="16" t="s">
        <v>24</v>
      </c>
      <c r="D19" s="10" t="s">
        <v>13</v>
      </c>
      <c r="E19" s="12">
        <v>231468830</v>
      </c>
      <c r="F19" s="12">
        <v>231468830</v>
      </c>
      <c r="G19" s="13">
        <f t="shared" si="0"/>
        <v>1</v>
      </c>
      <c r="H19" s="23">
        <v>231468830</v>
      </c>
      <c r="I19" s="13">
        <f t="shared" si="1"/>
        <v>1</v>
      </c>
      <c r="J19" s="23">
        <v>200028307</v>
      </c>
      <c r="K19" s="14">
        <f t="shared" si="2"/>
        <v>0.86416951690644483</v>
      </c>
      <c r="L19" s="14">
        <f t="shared" si="3"/>
        <v>0.86416951690644483</v>
      </c>
    </row>
    <row r="20" spans="1:12" ht="29.25" customHeight="1" x14ac:dyDescent="0.2">
      <c r="A20" s="136"/>
      <c r="B20" s="8">
        <v>585</v>
      </c>
      <c r="C20" s="9" t="s">
        <v>25</v>
      </c>
      <c r="D20" s="10" t="s">
        <v>13</v>
      </c>
      <c r="E20" s="12">
        <v>988817125</v>
      </c>
      <c r="F20" s="23">
        <v>988817125</v>
      </c>
      <c r="G20" s="13">
        <f t="shared" si="0"/>
        <v>1</v>
      </c>
      <c r="H20" s="23">
        <v>988817125</v>
      </c>
      <c r="I20" s="13">
        <f t="shared" si="1"/>
        <v>1</v>
      </c>
      <c r="J20" s="23">
        <v>934193905</v>
      </c>
      <c r="K20" s="14">
        <f t="shared" si="2"/>
        <v>0.94475902710523951</v>
      </c>
      <c r="L20" s="14">
        <f t="shared" si="3"/>
        <v>0.94475902710523951</v>
      </c>
    </row>
    <row r="21" spans="1:12" ht="15.75" customHeight="1" x14ac:dyDescent="0.2">
      <c r="A21" s="136"/>
      <c r="B21" s="126" t="s">
        <v>26</v>
      </c>
      <c r="C21" s="127"/>
      <c r="D21" s="17" t="s">
        <v>13</v>
      </c>
      <c r="E21" s="22">
        <f>+E13+E16+E19+E20</f>
        <v>10841096337</v>
      </c>
      <c r="F21" s="22">
        <f>+F13+F16+F19+F20</f>
        <v>10836019537</v>
      </c>
      <c r="G21" s="19">
        <f t="shared" si="0"/>
        <v>0.99953170787878043</v>
      </c>
      <c r="H21" s="22">
        <f>+H13+H16+H19+H20</f>
        <v>10836019537</v>
      </c>
      <c r="I21" s="19">
        <f t="shared" si="1"/>
        <v>0.99953170787878043</v>
      </c>
      <c r="J21" s="22">
        <f>+J13+J16+J19+J20</f>
        <v>9941336732</v>
      </c>
      <c r="K21" s="20">
        <f t="shared" si="2"/>
        <v>0.91700474038504987</v>
      </c>
      <c r="L21" s="20">
        <f t="shared" si="3"/>
        <v>0.91743436767116637</v>
      </c>
    </row>
    <row r="22" spans="1:12" ht="23.25" customHeight="1" x14ac:dyDescent="0.2">
      <c r="A22" s="136"/>
      <c r="B22" s="28">
        <v>6219</v>
      </c>
      <c r="C22" s="29" t="s">
        <v>27</v>
      </c>
      <c r="D22" s="10" t="s">
        <v>13</v>
      </c>
      <c r="E22" s="12">
        <v>14217183962</v>
      </c>
      <c r="F22" s="23">
        <v>14217183962</v>
      </c>
      <c r="G22" s="13">
        <f t="shared" si="0"/>
        <v>1</v>
      </c>
      <c r="H22" s="23">
        <v>14217183962</v>
      </c>
      <c r="I22" s="13">
        <f t="shared" si="1"/>
        <v>1</v>
      </c>
      <c r="J22" s="23">
        <v>14021857704</v>
      </c>
      <c r="K22" s="14">
        <f t="shared" si="2"/>
        <v>0.98626125549742671</v>
      </c>
      <c r="L22" s="14">
        <f t="shared" si="3"/>
        <v>0.98626125549742671</v>
      </c>
    </row>
    <row r="23" spans="1:12" ht="15.75" customHeight="1" x14ac:dyDescent="0.2">
      <c r="A23" s="136"/>
      <c r="B23" s="123">
        <v>1032</v>
      </c>
      <c r="C23" s="120" t="s">
        <v>28</v>
      </c>
      <c r="D23" s="10" t="s">
        <v>13</v>
      </c>
      <c r="E23" s="12">
        <f>+E24+E25</f>
        <v>81672869105</v>
      </c>
      <c r="F23" s="23">
        <f>+F24+F25</f>
        <v>81670249258</v>
      </c>
      <c r="G23" s="13">
        <f t="shared" si="0"/>
        <v>0.99996792267703205</v>
      </c>
      <c r="H23" s="23">
        <f>+H24+H25</f>
        <v>81670249258</v>
      </c>
      <c r="I23" s="13">
        <f t="shared" si="1"/>
        <v>0.99996792267703205</v>
      </c>
      <c r="J23" s="23">
        <f>+J24+J25</f>
        <v>77452306019</v>
      </c>
      <c r="K23" s="14">
        <f t="shared" si="2"/>
        <v>0.94832356041546706</v>
      </c>
      <c r="L23" s="14">
        <f t="shared" si="3"/>
        <v>0.94835398107240587</v>
      </c>
    </row>
    <row r="24" spans="1:12" ht="15.75" customHeight="1" x14ac:dyDescent="0.2">
      <c r="A24" s="136"/>
      <c r="B24" s="124"/>
      <c r="C24" s="121"/>
      <c r="D24" s="10" t="s">
        <v>21</v>
      </c>
      <c r="E24" s="24">
        <v>43548100654</v>
      </c>
      <c r="F24" s="25">
        <v>43545480807</v>
      </c>
      <c r="G24" s="26">
        <f t="shared" si="0"/>
        <v>0.99993984015466453</v>
      </c>
      <c r="H24" s="25">
        <v>43545480807</v>
      </c>
      <c r="I24" s="26">
        <f t="shared" si="1"/>
        <v>0.99993984015466453</v>
      </c>
      <c r="J24" s="25">
        <v>39330291692</v>
      </c>
      <c r="K24" s="27">
        <f t="shared" si="2"/>
        <v>0.90314597195612512</v>
      </c>
      <c r="L24" s="27">
        <f t="shared" si="3"/>
        <v>0.90320030834698228</v>
      </c>
    </row>
    <row r="25" spans="1:12" ht="15.75" customHeight="1" x14ac:dyDescent="0.2">
      <c r="A25" s="136"/>
      <c r="B25" s="125"/>
      <c r="C25" s="122"/>
      <c r="D25" s="10" t="s">
        <v>22</v>
      </c>
      <c r="E25" s="24">
        <v>38124768451</v>
      </c>
      <c r="F25" s="25">
        <v>38124768451</v>
      </c>
      <c r="G25" s="26">
        <f t="shared" si="0"/>
        <v>1</v>
      </c>
      <c r="H25" s="25">
        <v>38124768451</v>
      </c>
      <c r="I25" s="26">
        <f t="shared" si="1"/>
        <v>1</v>
      </c>
      <c r="J25" s="25">
        <v>38122014327</v>
      </c>
      <c r="K25" s="27">
        <f t="shared" si="2"/>
        <v>0.99992776024322505</v>
      </c>
      <c r="L25" s="27">
        <f t="shared" si="3"/>
        <v>0.99992776024322505</v>
      </c>
    </row>
    <row r="26" spans="1:12" s="21" customFormat="1" ht="15.75" customHeight="1" x14ac:dyDescent="0.2">
      <c r="A26" s="136"/>
      <c r="B26" s="126" t="s">
        <v>29</v>
      </c>
      <c r="C26" s="127"/>
      <c r="D26" s="17" t="s">
        <v>13</v>
      </c>
      <c r="E26" s="18">
        <f>+E22+E23</f>
        <v>95890053067</v>
      </c>
      <c r="F26" s="18">
        <f>+F22+F23</f>
        <v>95887433220</v>
      </c>
      <c r="G26" s="19">
        <f t="shared" si="0"/>
        <v>0.999972678636457</v>
      </c>
      <c r="H26" s="18">
        <f>+H22+H23</f>
        <v>95887433220</v>
      </c>
      <c r="I26" s="19">
        <f t="shared" si="1"/>
        <v>0.999972678636457</v>
      </c>
      <c r="J26" s="18">
        <f>+J22+J23</f>
        <v>91474163723</v>
      </c>
      <c r="K26" s="20">
        <f t="shared" si="2"/>
        <v>0.95394841067702252</v>
      </c>
      <c r="L26" s="20">
        <f t="shared" si="3"/>
        <v>0.9539744745604527</v>
      </c>
    </row>
    <row r="27" spans="1:12" ht="15.75" customHeight="1" x14ac:dyDescent="0.2">
      <c r="A27" s="136"/>
      <c r="B27" s="123">
        <v>7545</v>
      </c>
      <c r="C27" s="120" t="s">
        <v>30</v>
      </c>
      <c r="D27" s="10" t="s">
        <v>13</v>
      </c>
      <c r="E27" s="12">
        <f>+E28+E29</f>
        <v>11399038073</v>
      </c>
      <c r="F27" s="12">
        <f>+F28+F29</f>
        <v>11399038073</v>
      </c>
      <c r="G27" s="13">
        <f t="shared" si="0"/>
        <v>1</v>
      </c>
      <c r="H27" s="23">
        <f>+H28+H29</f>
        <v>11399038073</v>
      </c>
      <c r="I27" s="13">
        <f t="shared" si="1"/>
        <v>1</v>
      </c>
      <c r="J27" s="23">
        <f>+J28+J29</f>
        <v>10389429741</v>
      </c>
      <c r="K27" s="14">
        <f t="shared" si="2"/>
        <v>0.91143039214937094</v>
      </c>
      <c r="L27" s="14">
        <f t="shared" si="3"/>
        <v>0.91143039214937094</v>
      </c>
    </row>
    <row r="28" spans="1:12" ht="15.75" customHeight="1" x14ac:dyDescent="0.2">
      <c r="A28" s="136"/>
      <c r="B28" s="124"/>
      <c r="C28" s="121"/>
      <c r="D28" s="10" t="s">
        <v>21</v>
      </c>
      <c r="E28" s="24">
        <v>11390772973</v>
      </c>
      <c r="F28" s="24">
        <v>11390772973</v>
      </c>
      <c r="G28" s="26">
        <f t="shared" si="0"/>
        <v>1</v>
      </c>
      <c r="H28" s="25">
        <v>11390772973</v>
      </c>
      <c r="I28" s="26">
        <f t="shared" si="1"/>
        <v>1</v>
      </c>
      <c r="J28" s="25">
        <v>10382066341</v>
      </c>
      <c r="K28" s="27">
        <f t="shared" si="2"/>
        <v>0.91144528695366178</v>
      </c>
      <c r="L28" s="27">
        <f t="shared" si="3"/>
        <v>0.91144528695366178</v>
      </c>
    </row>
    <row r="29" spans="1:12" ht="15.75" customHeight="1" x14ac:dyDescent="0.2">
      <c r="A29" s="136"/>
      <c r="B29" s="125"/>
      <c r="C29" s="122"/>
      <c r="D29" s="10" t="s">
        <v>22</v>
      </c>
      <c r="E29" s="24">
        <v>8265100</v>
      </c>
      <c r="F29" s="25">
        <v>8265100</v>
      </c>
      <c r="G29" s="26">
        <f t="shared" si="0"/>
        <v>1</v>
      </c>
      <c r="H29" s="25">
        <v>8265100</v>
      </c>
      <c r="I29" s="26">
        <f t="shared" si="1"/>
        <v>1</v>
      </c>
      <c r="J29" s="25">
        <v>7363400</v>
      </c>
      <c r="K29" s="27">
        <f t="shared" si="2"/>
        <v>0.89090271140095101</v>
      </c>
      <c r="L29" s="27">
        <f t="shared" si="3"/>
        <v>0.89090271140095101</v>
      </c>
    </row>
    <row r="30" spans="1:12" ht="15.75" customHeight="1" x14ac:dyDescent="0.2">
      <c r="A30" s="136"/>
      <c r="B30" s="123">
        <v>1044</v>
      </c>
      <c r="C30" s="120" t="s">
        <v>31</v>
      </c>
      <c r="D30" s="10" t="s">
        <v>13</v>
      </c>
      <c r="E30" s="12">
        <f>+E31+E32</f>
        <v>12492581634</v>
      </c>
      <c r="F30" s="12">
        <f>+F31+F32</f>
        <v>12492581634</v>
      </c>
      <c r="G30" s="13">
        <f t="shared" si="0"/>
        <v>1</v>
      </c>
      <c r="H30" s="23">
        <f>+H31+H32</f>
        <v>12492581634</v>
      </c>
      <c r="I30" s="13">
        <f t="shared" si="1"/>
        <v>1</v>
      </c>
      <c r="J30" s="23">
        <f>+J31+J32</f>
        <v>9906452364</v>
      </c>
      <c r="K30" s="14">
        <f t="shared" si="2"/>
        <v>0.79298680242668562</v>
      </c>
      <c r="L30" s="14">
        <f t="shared" si="3"/>
        <v>0.79298680242668562</v>
      </c>
    </row>
    <row r="31" spans="1:12" ht="15.75" customHeight="1" x14ac:dyDescent="0.2">
      <c r="A31" s="136"/>
      <c r="B31" s="124"/>
      <c r="C31" s="121"/>
      <c r="D31" s="10" t="s">
        <v>21</v>
      </c>
      <c r="E31" s="24">
        <v>12489066996</v>
      </c>
      <c r="F31" s="25">
        <v>12489066996</v>
      </c>
      <c r="G31" s="26">
        <f t="shared" si="0"/>
        <v>1</v>
      </c>
      <c r="H31" s="25">
        <v>12489066996</v>
      </c>
      <c r="I31" s="26">
        <f t="shared" si="1"/>
        <v>1</v>
      </c>
      <c r="J31" s="25">
        <v>9902937726</v>
      </c>
      <c r="K31" s="27">
        <f t="shared" si="2"/>
        <v>0.79292854535664792</v>
      </c>
      <c r="L31" s="27">
        <f t="shared" si="3"/>
        <v>0.79292854535664792</v>
      </c>
    </row>
    <row r="32" spans="1:12" ht="15.75" customHeight="1" x14ac:dyDescent="0.2">
      <c r="A32" s="136"/>
      <c r="B32" s="125"/>
      <c r="C32" s="122"/>
      <c r="D32" s="10" t="s">
        <v>22</v>
      </c>
      <c r="E32" s="24">
        <v>3514638</v>
      </c>
      <c r="F32" s="25">
        <v>3514638</v>
      </c>
      <c r="G32" s="26">
        <f t="shared" si="0"/>
        <v>1</v>
      </c>
      <c r="H32" s="25">
        <v>3514638</v>
      </c>
      <c r="I32" s="26">
        <f t="shared" si="1"/>
        <v>1</v>
      </c>
      <c r="J32" s="25">
        <v>3514638</v>
      </c>
      <c r="K32" s="27">
        <f t="shared" si="2"/>
        <v>1</v>
      </c>
      <c r="L32" s="27">
        <f t="shared" si="3"/>
        <v>1</v>
      </c>
    </row>
    <row r="33" spans="1:12" s="21" customFormat="1" ht="15.75" customHeight="1" x14ac:dyDescent="0.2">
      <c r="A33" s="136"/>
      <c r="B33" s="126" t="s">
        <v>32</v>
      </c>
      <c r="C33" s="127"/>
      <c r="D33" s="17" t="s">
        <v>13</v>
      </c>
      <c r="E33" s="22">
        <f>+E27+E30</f>
        <v>23891619707</v>
      </c>
      <c r="F33" s="22">
        <f>+F30+F27</f>
        <v>23891619707</v>
      </c>
      <c r="G33" s="19">
        <f t="shared" si="0"/>
        <v>1</v>
      </c>
      <c r="H33" s="22">
        <f>+H30+H27</f>
        <v>23891619707</v>
      </c>
      <c r="I33" s="19">
        <f t="shared" si="1"/>
        <v>1</v>
      </c>
      <c r="J33" s="22">
        <f>+J30+J27</f>
        <v>20295882105</v>
      </c>
      <c r="K33" s="20">
        <f t="shared" si="2"/>
        <v>0.84949795593195021</v>
      </c>
      <c r="L33" s="20">
        <f t="shared" si="3"/>
        <v>0.84949795593195021</v>
      </c>
    </row>
    <row r="34" spans="1:12" s="30" customFormat="1" ht="15.75" customHeight="1" x14ac:dyDescent="0.2">
      <c r="A34" s="136"/>
      <c r="B34" s="126" t="s">
        <v>33</v>
      </c>
      <c r="C34" s="127"/>
      <c r="D34" s="17" t="s">
        <v>13</v>
      </c>
      <c r="E34" s="22">
        <f>+E21+E26+E33</f>
        <v>130622769111</v>
      </c>
      <c r="F34" s="22">
        <f>+F21+F26+F33</f>
        <v>130615072464</v>
      </c>
      <c r="G34" s="19">
        <f t="shared" si="0"/>
        <v>0.99994107729416259</v>
      </c>
      <c r="H34" s="22">
        <f>+H21+H26+H33</f>
        <v>130615072464</v>
      </c>
      <c r="I34" s="19">
        <f t="shared" si="1"/>
        <v>0.99994107729416259</v>
      </c>
      <c r="J34" s="22">
        <f>+J21+J26+J33</f>
        <v>121711382560</v>
      </c>
      <c r="K34" s="20">
        <f t="shared" si="2"/>
        <v>0.93177769379986641</v>
      </c>
      <c r="L34" s="20">
        <f t="shared" si="3"/>
        <v>0.9318325998980399</v>
      </c>
    </row>
    <row r="35" spans="1:12" s="21" customFormat="1" ht="15.75" customHeight="1" x14ac:dyDescent="0.2">
      <c r="A35" s="136"/>
      <c r="B35" s="130" t="s">
        <v>34</v>
      </c>
      <c r="C35" s="131"/>
      <c r="D35" s="132"/>
      <c r="E35" s="31">
        <f>+E12+E34</f>
        <v>142822086509</v>
      </c>
      <c r="F35" s="31">
        <f>+F12+F34</f>
        <v>142607113120</v>
      </c>
      <c r="G35" s="32">
        <f t="shared" si="0"/>
        <v>0.99849481691344388</v>
      </c>
      <c r="H35" s="31">
        <f>+H12+H34</f>
        <v>142607113120</v>
      </c>
      <c r="I35" s="32">
        <f t="shared" si="1"/>
        <v>0.99849481691344388</v>
      </c>
      <c r="J35" s="31">
        <f>+J12+J34</f>
        <v>132212643879</v>
      </c>
      <c r="K35" s="33">
        <f t="shared" si="2"/>
        <v>0.92571567262930698</v>
      </c>
      <c r="L35" s="33">
        <f t="shared" si="3"/>
        <v>0.92711114464358213</v>
      </c>
    </row>
    <row r="36" spans="1:12" s="21" customFormat="1" ht="36" customHeight="1" x14ac:dyDescent="0.2">
      <c r="A36" s="133" t="s">
        <v>35</v>
      </c>
      <c r="B36" s="34">
        <v>7563</v>
      </c>
      <c r="C36" s="9" t="s">
        <v>36</v>
      </c>
      <c r="D36" s="10" t="s">
        <v>13</v>
      </c>
      <c r="E36" s="11">
        <v>91846740</v>
      </c>
      <c r="F36" s="12">
        <v>91846740</v>
      </c>
      <c r="G36" s="13">
        <f t="shared" si="0"/>
        <v>1</v>
      </c>
      <c r="H36" s="12">
        <v>91846740</v>
      </c>
      <c r="I36" s="13">
        <f t="shared" si="1"/>
        <v>1</v>
      </c>
      <c r="J36" s="12">
        <v>48277134</v>
      </c>
      <c r="K36" s="14">
        <f t="shared" si="2"/>
        <v>0.5256270826814321</v>
      </c>
      <c r="L36" s="14">
        <f t="shared" si="3"/>
        <v>0.5256270826814321</v>
      </c>
    </row>
    <row r="37" spans="1:12" s="21" customFormat="1" ht="29.25" customHeight="1" x14ac:dyDescent="0.2">
      <c r="A37" s="133"/>
      <c r="B37" s="34">
        <v>7568</v>
      </c>
      <c r="C37" s="9" t="s">
        <v>37</v>
      </c>
      <c r="D37" s="10" t="s">
        <v>13</v>
      </c>
      <c r="E37" s="12">
        <v>2895088217</v>
      </c>
      <c r="F37" s="12">
        <v>2822906727</v>
      </c>
      <c r="G37" s="13">
        <f t="shared" si="0"/>
        <v>0.97506760257730685</v>
      </c>
      <c r="H37" s="12">
        <v>2822906727</v>
      </c>
      <c r="I37" s="13">
        <f t="shared" si="1"/>
        <v>0.97506760257730685</v>
      </c>
      <c r="J37" s="12">
        <v>848185568</v>
      </c>
      <c r="K37" s="14">
        <f t="shared" si="2"/>
        <v>0.29297399748285458</v>
      </c>
      <c r="L37" s="14">
        <f t="shared" si="3"/>
        <v>0.30046531820815631</v>
      </c>
    </row>
    <row r="38" spans="1:12" s="21" customFormat="1" ht="51.75" customHeight="1" x14ac:dyDescent="0.2">
      <c r="A38" s="133"/>
      <c r="B38" s="34">
        <v>7570</v>
      </c>
      <c r="C38" s="9" t="s">
        <v>38</v>
      </c>
      <c r="D38" s="10" t="s">
        <v>13</v>
      </c>
      <c r="E38" s="12">
        <v>8146108640</v>
      </c>
      <c r="F38" s="12">
        <v>8101271257</v>
      </c>
      <c r="G38" s="13">
        <f t="shared" si="0"/>
        <v>0.99449585256206452</v>
      </c>
      <c r="H38" s="12">
        <v>8101271257</v>
      </c>
      <c r="I38" s="13">
        <f t="shared" si="1"/>
        <v>0.99449585256206452</v>
      </c>
      <c r="J38" s="12">
        <v>4114165751</v>
      </c>
      <c r="K38" s="14">
        <f t="shared" si="2"/>
        <v>0.50504675702434532</v>
      </c>
      <c r="L38" s="14">
        <f t="shared" si="3"/>
        <v>0.50784199423579435</v>
      </c>
    </row>
    <row r="39" spans="1:12" s="21" customFormat="1" ht="29.25" customHeight="1" x14ac:dyDescent="0.2">
      <c r="A39" s="133"/>
      <c r="B39" s="34">
        <v>7574</v>
      </c>
      <c r="C39" s="9" t="s">
        <v>39</v>
      </c>
      <c r="D39" s="10" t="s">
        <v>13</v>
      </c>
      <c r="E39" s="12">
        <v>573419500</v>
      </c>
      <c r="F39" s="12">
        <v>566309064</v>
      </c>
      <c r="G39" s="13">
        <f t="shared" si="0"/>
        <v>0.98759994035780085</v>
      </c>
      <c r="H39" s="12">
        <v>566309064</v>
      </c>
      <c r="I39" s="13">
        <f t="shared" si="1"/>
        <v>0.98759994035780085</v>
      </c>
      <c r="J39" s="12">
        <v>288325187</v>
      </c>
      <c r="K39" s="14">
        <f t="shared" si="2"/>
        <v>0.502817199275574</v>
      </c>
      <c r="L39" s="14">
        <f t="shared" si="3"/>
        <v>0.50913044718634415</v>
      </c>
    </row>
    <row r="40" spans="1:12" s="21" customFormat="1" ht="15.75" customHeight="1" x14ac:dyDescent="0.2">
      <c r="A40" s="133"/>
      <c r="B40" s="126" t="s">
        <v>16</v>
      </c>
      <c r="C40" s="127"/>
      <c r="D40" s="17" t="s">
        <v>13</v>
      </c>
      <c r="E40" s="18">
        <f>+E36+E37+E38+E39</f>
        <v>11706463097</v>
      </c>
      <c r="F40" s="18">
        <f>+F36+F37+F38+F39</f>
        <v>11582333788</v>
      </c>
      <c r="G40" s="19">
        <f t="shared" si="0"/>
        <v>0.98939651473109669</v>
      </c>
      <c r="H40" s="18">
        <f>+H36+H37+H38+H39</f>
        <v>11582333788</v>
      </c>
      <c r="I40" s="19">
        <f t="shared" si="1"/>
        <v>0.98939651473109669</v>
      </c>
      <c r="J40" s="18">
        <f>+J36+J37+J38+J39</f>
        <v>5298953640</v>
      </c>
      <c r="K40" s="20">
        <f t="shared" si="2"/>
        <v>0.45265197490418402</v>
      </c>
      <c r="L40" s="20">
        <f t="shared" si="3"/>
        <v>0.45750310231000574</v>
      </c>
    </row>
    <row r="41" spans="1:12" s="21" customFormat="1" ht="15.75" customHeight="1" x14ac:dyDescent="0.2">
      <c r="A41" s="133"/>
      <c r="B41" s="135">
        <v>7589</v>
      </c>
      <c r="C41" s="135" t="s">
        <v>40</v>
      </c>
      <c r="D41" s="10" t="s">
        <v>13</v>
      </c>
      <c r="E41" s="12">
        <f>+E42+E43</f>
        <v>3637573030</v>
      </c>
      <c r="F41" s="12">
        <f>+F42+F43</f>
        <v>3629532347</v>
      </c>
      <c r="G41" s="13">
        <f t="shared" si="0"/>
        <v>0.9977895473345314</v>
      </c>
      <c r="H41" s="12">
        <f>+H42+H43</f>
        <v>3629532347</v>
      </c>
      <c r="I41" s="13">
        <f t="shared" si="1"/>
        <v>0.9977895473345314</v>
      </c>
      <c r="J41" s="12">
        <f>+J42+J43</f>
        <v>3294614511</v>
      </c>
      <c r="K41" s="14">
        <f t="shared" si="2"/>
        <v>0.90571776396747694</v>
      </c>
      <c r="L41" s="14">
        <f t="shared" si="3"/>
        <v>0.90772424544533203</v>
      </c>
    </row>
    <row r="42" spans="1:12" s="21" customFormat="1" ht="15.75" customHeight="1" x14ac:dyDescent="0.2">
      <c r="A42" s="133"/>
      <c r="B42" s="135"/>
      <c r="C42" s="135"/>
      <c r="D42" s="10" t="s">
        <v>21</v>
      </c>
      <c r="E42" s="24">
        <v>3598248769</v>
      </c>
      <c r="F42" s="24">
        <v>3590208086</v>
      </c>
      <c r="G42" s="26">
        <f t="shared" si="0"/>
        <v>0.99776538991153896</v>
      </c>
      <c r="H42" s="24">
        <v>3590208086</v>
      </c>
      <c r="I42" s="26">
        <f t="shared" si="1"/>
        <v>0.99776538991153896</v>
      </c>
      <c r="J42" s="24">
        <v>3255347010</v>
      </c>
      <c r="K42" s="27">
        <f t="shared" si="2"/>
        <v>0.90470315394694156</v>
      </c>
      <c r="L42" s="27">
        <f t="shared" si="3"/>
        <v>0.90672934047867892</v>
      </c>
    </row>
    <row r="43" spans="1:12" s="21" customFormat="1" ht="15.75" customHeight="1" x14ac:dyDescent="0.2">
      <c r="A43" s="133"/>
      <c r="B43" s="135"/>
      <c r="C43" s="135"/>
      <c r="D43" s="10" t="s">
        <v>22</v>
      </c>
      <c r="E43" s="24">
        <v>39324261</v>
      </c>
      <c r="F43" s="24">
        <v>39324261</v>
      </c>
      <c r="G43" s="26">
        <f t="shared" si="0"/>
        <v>1</v>
      </c>
      <c r="H43" s="24">
        <v>39324261</v>
      </c>
      <c r="I43" s="26">
        <f t="shared" si="1"/>
        <v>1</v>
      </c>
      <c r="J43" s="24">
        <v>39267501</v>
      </c>
      <c r="K43" s="27">
        <f t="shared" si="2"/>
        <v>0.99855661623240677</v>
      </c>
      <c r="L43" s="27">
        <f t="shared" si="3"/>
        <v>0.99855661623240677</v>
      </c>
    </row>
    <row r="44" spans="1:12" s="21" customFormat="1" ht="15.75" customHeight="1" x14ac:dyDescent="0.2">
      <c r="A44" s="133"/>
      <c r="B44" s="126" t="s">
        <v>18</v>
      </c>
      <c r="C44" s="127"/>
      <c r="D44" s="17" t="s">
        <v>13</v>
      </c>
      <c r="E44" s="22">
        <f>+E41</f>
        <v>3637573030</v>
      </c>
      <c r="F44" s="22">
        <f>+F41</f>
        <v>3629532347</v>
      </c>
      <c r="G44" s="19">
        <f t="shared" si="0"/>
        <v>0.9977895473345314</v>
      </c>
      <c r="H44" s="22">
        <f>+H41</f>
        <v>3629532347</v>
      </c>
      <c r="I44" s="19">
        <f t="shared" si="1"/>
        <v>0.9977895473345314</v>
      </c>
      <c r="J44" s="22">
        <f>+J41</f>
        <v>3294614511</v>
      </c>
      <c r="K44" s="20">
        <f t="shared" si="2"/>
        <v>0.90571776396747694</v>
      </c>
      <c r="L44" s="20">
        <f t="shared" si="3"/>
        <v>0.90772424544533203</v>
      </c>
    </row>
    <row r="45" spans="1:12" s="21" customFormat="1" ht="15.75" customHeight="1" x14ac:dyDescent="0.2">
      <c r="A45" s="133"/>
      <c r="B45" s="126" t="s">
        <v>19</v>
      </c>
      <c r="C45" s="127"/>
      <c r="D45" s="17" t="s">
        <v>13</v>
      </c>
      <c r="E45" s="22">
        <f>+E40+E44</f>
        <v>15344036127</v>
      </c>
      <c r="F45" s="22">
        <f>+F40+F44</f>
        <v>15211866135</v>
      </c>
      <c r="G45" s="19">
        <f t="shared" si="0"/>
        <v>0.99138623039557183</v>
      </c>
      <c r="H45" s="22">
        <f>+H40+H44</f>
        <v>15211866135</v>
      </c>
      <c r="I45" s="19">
        <f t="shared" si="1"/>
        <v>0.99138623039557183</v>
      </c>
      <c r="J45" s="22">
        <f>+J40+J44</f>
        <v>8593568151</v>
      </c>
      <c r="K45" s="20">
        <f t="shared" si="2"/>
        <v>0.56005917086433354</v>
      </c>
      <c r="L45" s="20">
        <f t="shared" si="3"/>
        <v>0.5649253073051711</v>
      </c>
    </row>
    <row r="46" spans="1:12" s="21" customFormat="1" ht="37.5" customHeight="1" x14ac:dyDescent="0.2">
      <c r="A46" s="133"/>
      <c r="B46" s="35">
        <v>7596</v>
      </c>
      <c r="C46" s="16" t="s">
        <v>41</v>
      </c>
      <c r="D46" s="10" t="s">
        <v>13</v>
      </c>
      <c r="E46" s="12">
        <v>3974054588</v>
      </c>
      <c r="F46" s="12">
        <v>3974054588</v>
      </c>
      <c r="G46" s="13">
        <f t="shared" si="0"/>
        <v>1</v>
      </c>
      <c r="H46" s="23">
        <v>3974054588</v>
      </c>
      <c r="I46" s="13">
        <f t="shared" si="1"/>
        <v>1</v>
      </c>
      <c r="J46" s="23">
        <v>1438603967</v>
      </c>
      <c r="K46" s="14">
        <f t="shared" si="2"/>
        <v>0.36199904534376265</v>
      </c>
      <c r="L46" s="14">
        <f t="shared" si="3"/>
        <v>0.36199904534376265</v>
      </c>
    </row>
    <row r="47" spans="1:12" s="21" customFormat="1" ht="37.5" customHeight="1" x14ac:dyDescent="0.2">
      <c r="A47" s="133"/>
      <c r="B47" s="28">
        <v>7588</v>
      </c>
      <c r="C47" s="16" t="s">
        <v>42</v>
      </c>
      <c r="D47" s="10" t="s">
        <v>13</v>
      </c>
      <c r="E47" s="12">
        <v>3283737736</v>
      </c>
      <c r="F47" s="23">
        <v>3283737736</v>
      </c>
      <c r="G47" s="13">
        <f t="shared" si="0"/>
        <v>1</v>
      </c>
      <c r="H47" s="23">
        <v>3283737736</v>
      </c>
      <c r="I47" s="13">
        <f t="shared" si="1"/>
        <v>1</v>
      </c>
      <c r="J47" s="23">
        <v>2239937627</v>
      </c>
      <c r="K47" s="14">
        <f t="shared" si="2"/>
        <v>0.68213048881562688</v>
      </c>
      <c r="L47" s="14">
        <f t="shared" si="3"/>
        <v>0.68213048881562688</v>
      </c>
    </row>
    <row r="48" spans="1:12" s="21" customFormat="1" ht="37.5" customHeight="1" x14ac:dyDescent="0.2">
      <c r="A48" s="133"/>
      <c r="B48" s="15">
        <v>7583</v>
      </c>
      <c r="C48" s="16" t="s">
        <v>43</v>
      </c>
      <c r="D48" s="10" t="s">
        <v>13</v>
      </c>
      <c r="E48" s="12">
        <v>658052605</v>
      </c>
      <c r="F48" s="12">
        <v>658052605</v>
      </c>
      <c r="G48" s="13">
        <f t="shared" si="0"/>
        <v>1</v>
      </c>
      <c r="H48" s="23">
        <v>658052605</v>
      </c>
      <c r="I48" s="13">
        <f t="shared" si="1"/>
        <v>1</v>
      </c>
      <c r="J48" s="23">
        <v>425071803</v>
      </c>
      <c r="K48" s="14">
        <f t="shared" si="2"/>
        <v>0.64595413766350795</v>
      </c>
      <c r="L48" s="14">
        <f t="shared" si="3"/>
        <v>0.64595413766350795</v>
      </c>
    </row>
    <row r="49" spans="1:12" s="21" customFormat="1" ht="37.5" customHeight="1" x14ac:dyDescent="0.2">
      <c r="A49" s="133"/>
      <c r="B49" s="8">
        <v>7579</v>
      </c>
      <c r="C49" s="9" t="s">
        <v>44</v>
      </c>
      <c r="D49" s="10" t="s">
        <v>13</v>
      </c>
      <c r="E49" s="12">
        <v>1996345149</v>
      </c>
      <c r="F49" s="23">
        <v>1996345149</v>
      </c>
      <c r="G49" s="13">
        <f t="shared" si="0"/>
        <v>1</v>
      </c>
      <c r="H49" s="23">
        <v>1996345149</v>
      </c>
      <c r="I49" s="13">
        <f t="shared" si="1"/>
        <v>1</v>
      </c>
      <c r="J49" s="23">
        <v>738938129</v>
      </c>
      <c r="K49" s="14">
        <f t="shared" si="2"/>
        <v>0.37014547778481366</v>
      </c>
      <c r="L49" s="14">
        <f t="shared" si="3"/>
        <v>0.37014547778481366</v>
      </c>
    </row>
    <row r="50" spans="1:12" s="21" customFormat="1" ht="37.5" customHeight="1" x14ac:dyDescent="0.2">
      <c r="A50" s="133"/>
      <c r="B50" s="112">
        <v>7581</v>
      </c>
      <c r="C50" s="115" t="s">
        <v>45</v>
      </c>
      <c r="D50" s="10" t="s">
        <v>13</v>
      </c>
      <c r="E50" s="12">
        <f>+E51+E52</f>
        <v>3002117598</v>
      </c>
      <c r="F50" s="23">
        <f>+F51+F52</f>
        <v>3002117598</v>
      </c>
      <c r="G50" s="13">
        <f t="shared" si="0"/>
        <v>1</v>
      </c>
      <c r="H50" s="23">
        <f>+H51+H52</f>
        <v>3002117598</v>
      </c>
      <c r="I50" s="13">
        <f t="shared" si="1"/>
        <v>1</v>
      </c>
      <c r="J50" s="23">
        <f>+J51+J52</f>
        <v>1598293759</v>
      </c>
      <c r="K50" s="14">
        <f t="shared" si="2"/>
        <v>0.53238879118685345</v>
      </c>
      <c r="L50" s="14">
        <f t="shared" si="3"/>
        <v>0.53238879118685345</v>
      </c>
    </row>
    <row r="51" spans="1:12" s="21" customFormat="1" ht="37.5" customHeight="1" x14ac:dyDescent="0.2">
      <c r="A51" s="133"/>
      <c r="B51" s="113"/>
      <c r="C51" s="116"/>
      <c r="D51" s="10" t="s">
        <v>21</v>
      </c>
      <c r="E51" s="12">
        <v>3001437432</v>
      </c>
      <c r="F51" s="23">
        <v>3001437432</v>
      </c>
      <c r="G51" s="13">
        <f t="shared" si="0"/>
        <v>1</v>
      </c>
      <c r="H51" s="23">
        <v>3001437432</v>
      </c>
      <c r="I51" s="13">
        <f t="shared" si="1"/>
        <v>1</v>
      </c>
      <c r="J51" s="23">
        <v>1598293759</v>
      </c>
      <c r="K51" s="14">
        <f t="shared" ref="K51:K52" si="4">+J51/E51</f>
        <v>0.53250943763134895</v>
      </c>
      <c r="L51" s="14">
        <f t="shared" ref="L51:L52" si="5">+J51/H51</f>
        <v>0.53250943763134895</v>
      </c>
    </row>
    <row r="52" spans="1:12" s="21" customFormat="1" ht="37.5" customHeight="1" x14ac:dyDescent="0.2">
      <c r="A52" s="133"/>
      <c r="B52" s="114"/>
      <c r="C52" s="117"/>
      <c r="D52" s="10" t="s">
        <v>22</v>
      </c>
      <c r="E52" s="12">
        <v>680166</v>
      </c>
      <c r="F52" s="23">
        <v>680166</v>
      </c>
      <c r="G52" s="13">
        <f t="shared" si="0"/>
        <v>1</v>
      </c>
      <c r="H52" s="23">
        <v>680166</v>
      </c>
      <c r="I52" s="13">
        <f t="shared" si="1"/>
        <v>1</v>
      </c>
      <c r="J52" s="23"/>
      <c r="K52" s="14">
        <f t="shared" si="4"/>
        <v>0</v>
      </c>
      <c r="L52" s="14">
        <f t="shared" si="5"/>
        <v>0</v>
      </c>
    </row>
    <row r="53" spans="1:12" ht="13.5" customHeight="1" x14ac:dyDescent="0.2">
      <c r="A53" s="133"/>
      <c r="B53" s="126" t="s">
        <v>26</v>
      </c>
      <c r="C53" s="127"/>
      <c r="D53" s="17" t="s">
        <v>13</v>
      </c>
      <c r="E53" s="22">
        <f>+E46+E47+E48+E49+E50</f>
        <v>12914307676</v>
      </c>
      <c r="F53" s="22">
        <f>+F46+F47+F48+F49+F50</f>
        <v>12914307676</v>
      </c>
      <c r="G53" s="19">
        <f t="shared" si="0"/>
        <v>1</v>
      </c>
      <c r="H53" s="22">
        <f>+H46+H47+H48+H49+H50</f>
        <v>12914307676</v>
      </c>
      <c r="I53" s="19">
        <f t="shared" si="1"/>
        <v>1</v>
      </c>
      <c r="J53" s="22">
        <f>+J46+J47+J48+J49+J50</f>
        <v>6440845285</v>
      </c>
      <c r="K53" s="20">
        <f t="shared" si="2"/>
        <v>0.49873717171611853</v>
      </c>
      <c r="L53" s="20">
        <f t="shared" si="3"/>
        <v>0.49873717171611853</v>
      </c>
    </row>
    <row r="54" spans="1:12" ht="30" customHeight="1" x14ac:dyDescent="0.2">
      <c r="A54" s="133"/>
      <c r="B54" s="28">
        <v>7573</v>
      </c>
      <c r="C54" s="29" t="s">
        <v>46</v>
      </c>
      <c r="D54" s="10" t="s">
        <v>13</v>
      </c>
      <c r="E54" s="12">
        <v>6357903297</v>
      </c>
      <c r="F54" s="23">
        <v>6258388958</v>
      </c>
      <c r="G54" s="13">
        <f t="shared" si="0"/>
        <v>0.98434793133029308</v>
      </c>
      <c r="H54" s="23">
        <v>6258388958</v>
      </c>
      <c r="I54" s="13">
        <f t="shared" si="1"/>
        <v>0.98434793133029308</v>
      </c>
      <c r="J54" s="36">
        <v>3361219039</v>
      </c>
      <c r="K54" s="14">
        <f t="shared" si="2"/>
        <v>0.52866784566949976</v>
      </c>
      <c r="L54" s="14">
        <f t="shared" si="3"/>
        <v>0.53707416741866243</v>
      </c>
    </row>
    <row r="55" spans="1:12" ht="32.25" customHeight="1" x14ac:dyDescent="0.2">
      <c r="A55" s="133"/>
      <c r="B55" s="15">
        <v>7576</v>
      </c>
      <c r="C55" s="29" t="s">
        <v>47</v>
      </c>
      <c r="D55" s="10" t="s">
        <v>13</v>
      </c>
      <c r="E55" s="12">
        <v>631484494</v>
      </c>
      <c r="F55" s="23">
        <v>297926759</v>
      </c>
      <c r="G55" s="13">
        <f t="shared" si="0"/>
        <v>0.47178792485124743</v>
      </c>
      <c r="H55" s="23">
        <v>297926759</v>
      </c>
      <c r="I55" s="13">
        <f t="shared" si="1"/>
        <v>0.47178792485124743</v>
      </c>
      <c r="J55" s="23">
        <v>1087319</v>
      </c>
      <c r="K55" s="14">
        <f t="shared" si="2"/>
        <v>1.7218459207329324E-3</v>
      </c>
      <c r="L55" s="14">
        <f t="shared" si="3"/>
        <v>3.649618462099942E-3</v>
      </c>
    </row>
    <row r="56" spans="1:12" x14ac:dyDescent="0.2">
      <c r="A56" s="133"/>
      <c r="B56" s="123">
        <v>7587</v>
      </c>
      <c r="C56" s="120" t="s">
        <v>48</v>
      </c>
      <c r="D56" s="10" t="s">
        <v>13</v>
      </c>
      <c r="E56" s="12">
        <f>+E57+E58</f>
        <v>21295167324</v>
      </c>
      <c r="F56" s="12">
        <f>+F57+F58</f>
        <v>16434791936</v>
      </c>
      <c r="G56" s="13">
        <f t="shared" si="0"/>
        <v>0.77176157791809041</v>
      </c>
      <c r="H56" s="12">
        <f>+H57+H58</f>
        <v>16434791936</v>
      </c>
      <c r="I56" s="13">
        <f t="shared" si="1"/>
        <v>0.77176157791809041</v>
      </c>
      <c r="J56" s="12">
        <f>+J57+J58</f>
        <v>6251187731</v>
      </c>
      <c r="K56" s="14">
        <f t="shared" si="2"/>
        <v>0.2935495944168896</v>
      </c>
      <c r="L56" s="14">
        <f t="shared" si="3"/>
        <v>0.380363058768449</v>
      </c>
    </row>
    <row r="57" spans="1:12" x14ac:dyDescent="0.2">
      <c r="A57" s="133"/>
      <c r="B57" s="124"/>
      <c r="C57" s="121"/>
      <c r="D57" s="10" t="s">
        <v>21</v>
      </c>
      <c r="E57" s="24">
        <v>15971416912</v>
      </c>
      <c r="F57" s="25">
        <v>15969514563</v>
      </c>
      <c r="G57" s="26">
        <f t="shared" si="0"/>
        <v>0.99988089040499772</v>
      </c>
      <c r="H57" s="25">
        <v>15969514563</v>
      </c>
      <c r="I57" s="26">
        <f t="shared" si="1"/>
        <v>0.99988089040499772</v>
      </c>
      <c r="J57" s="25">
        <v>5818870598</v>
      </c>
      <c r="K57" s="27">
        <f t="shared" si="2"/>
        <v>0.36433026763129805</v>
      </c>
      <c r="L57" s="27">
        <f t="shared" si="3"/>
        <v>0.36437366803132676</v>
      </c>
    </row>
    <row r="58" spans="1:12" x14ac:dyDescent="0.2">
      <c r="A58" s="133"/>
      <c r="B58" s="125"/>
      <c r="C58" s="122"/>
      <c r="D58" s="10" t="s">
        <v>22</v>
      </c>
      <c r="E58" s="24">
        <v>5323750412</v>
      </c>
      <c r="F58" s="25">
        <v>465277373</v>
      </c>
      <c r="G58" s="26">
        <f t="shared" si="0"/>
        <v>8.7396541346348902E-2</v>
      </c>
      <c r="H58" s="25">
        <v>465277373</v>
      </c>
      <c r="I58" s="26">
        <f t="shared" si="1"/>
        <v>8.7396541346348902E-2</v>
      </c>
      <c r="J58" s="25">
        <v>432317133</v>
      </c>
      <c r="K58" s="27">
        <f t="shared" si="2"/>
        <v>8.1205372067318468E-2</v>
      </c>
      <c r="L58" s="27">
        <f t="shared" si="3"/>
        <v>0.92916001956536154</v>
      </c>
    </row>
    <row r="59" spans="1:12" x14ac:dyDescent="0.2">
      <c r="A59" s="133"/>
      <c r="B59" s="123">
        <v>7578</v>
      </c>
      <c r="C59" s="120" t="s">
        <v>49</v>
      </c>
      <c r="D59" s="10" t="s">
        <v>13</v>
      </c>
      <c r="E59" s="12">
        <f>+E60+E61</f>
        <v>80185835165</v>
      </c>
      <c r="F59" s="12">
        <f>+F60+F61</f>
        <v>79557034882</v>
      </c>
      <c r="G59" s="13">
        <f t="shared" si="0"/>
        <v>0.99215821246101499</v>
      </c>
      <c r="H59" s="12">
        <f>+H60+H61</f>
        <v>79557034882</v>
      </c>
      <c r="I59" s="13">
        <f t="shared" si="1"/>
        <v>0.99215821246101499</v>
      </c>
      <c r="J59" s="12">
        <f>+J60+J61</f>
        <v>43283043412</v>
      </c>
      <c r="K59" s="14">
        <f t="shared" si="2"/>
        <v>0.53978415667724378</v>
      </c>
      <c r="L59" s="14">
        <f t="shared" si="3"/>
        <v>0.54405048499102504</v>
      </c>
    </row>
    <row r="60" spans="1:12" x14ac:dyDescent="0.2">
      <c r="A60" s="133"/>
      <c r="B60" s="124"/>
      <c r="C60" s="121"/>
      <c r="D60" s="10" t="s">
        <v>21</v>
      </c>
      <c r="E60" s="24">
        <v>52134660150</v>
      </c>
      <c r="F60" s="25">
        <v>51979031795</v>
      </c>
      <c r="G60" s="26">
        <f t="shared" si="0"/>
        <v>0.99701487734738792</v>
      </c>
      <c r="H60" s="25">
        <v>51979031795</v>
      </c>
      <c r="I60" s="26">
        <f t="shared" si="1"/>
        <v>0.99701487734738792</v>
      </c>
      <c r="J60" s="25">
        <v>15705040325</v>
      </c>
      <c r="K60" s="27">
        <f t="shared" si="2"/>
        <v>0.30123990987596377</v>
      </c>
      <c r="L60" s="27">
        <f t="shared" si="3"/>
        <v>0.30214184032782831</v>
      </c>
    </row>
    <row r="61" spans="1:12" x14ac:dyDescent="0.2">
      <c r="A61" s="133"/>
      <c r="B61" s="125"/>
      <c r="C61" s="122"/>
      <c r="D61" s="10" t="s">
        <v>22</v>
      </c>
      <c r="E61" s="24">
        <v>28051175015</v>
      </c>
      <c r="F61" s="25">
        <v>27578003087</v>
      </c>
      <c r="G61" s="26">
        <f t="shared" si="0"/>
        <v>0.98313183216934841</v>
      </c>
      <c r="H61" s="25">
        <v>27578003087</v>
      </c>
      <c r="I61" s="26">
        <f t="shared" si="1"/>
        <v>0.98313183216934841</v>
      </c>
      <c r="J61" s="25">
        <v>27578003087</v>
      </c>
      <c r="K61" s="27">
        <f t="shared" si="2"/>
        <v>0.98313183216934841</v>
      </c>
      <c r="L61" s="27">
        <f t="shared" si="3"/>
        <v>1</v>
      </c>
    </row>
    <row r="62" spans="1:12" x14ac:dyDescent="0.2">
      <c r="A62" s="133"/>
      <c r="B62" s="126" t="s">
        <v>29</v>
      </c>
      <c r="C62" s="127"/>
      <c r="D62" s="17" t="s">
        <v>13</v>
      </c>
      <c r="E62" s="18">
        <f>+E54+E55+E56+E59</f>
        <v>108470390280</v>
      </c>
      <c r="F62" s="18">
        <f>+F54+F55+F56+F59</f>
        <v>102548142535</v>
      </c>
      <c r="G62" s="19">
        <f t="shared" si="0"/>
        <v>0.94540217169208474</v>
      </c>
      <c r="H62" s="18">
        <f>+H54+H55+H56+H59</f>
        <v>102548142535</v>
      </c>
      <c r="I62" s="19">
        <f t="shared" si="1"/>
        <v>0.94540217169208474</v>
      </c>
      <c r="J62" s="18">
        <f>+J54+J55+J56+J59</f>
        <v>52896537501</v>
      </c>
      <c r="K62" s="20">
        <f t="shared" si="2"/>
        <v>0.48765877364740318</v>
      </c>
      <c r="L62" s="20">
        <f t="shared" si="3"/>
        <v>0.51582150776593783</v>
      </c>
    </row>
    <row r="63" spans="1:12" ht="29.25" customHeight="1" x14ac:dyDescent="0.2">
      <c r="A63" s="133"/>
      <c r="B63" s="15">
        <v>7593</v>
      </c>
      <c r="C63" s="29" t="s">
        <v>50</v>
      </c>
      <c r="D63" s="10" t="s">
        <v>13</v>
      </c>
      <c r="E63" s="12">
        <v>8261439978</v>
      </c>
      <c r="F63" s="12">
        <v>8261439978</v>
      </c>
      <c r="G63" s="13">
        <f t="shared" si="0"/>
        <v>1</v>
      </c>
      <c r="H63" s="23">
        <v>8261439978</v>
      </c>
      <c r="I63" s="13">
        <f t="shared" si="1"/>
        <v>1</v>
      </c>
      <c r="J63" s="23">
        <v>4849952795</v>
      </c>
      <c r="K63" s="14">
        <f t="shared" si="2"/>
        <v>0.5870590124621492</v>
      </c>
      <c r="L63" s="14">
        <f t="shared" si="3"/>
        <v>0.5870590124621492</v>
      </c>
    </row>
    <row r="64" spans="1:12" ht="12" customHeight="1" x14ac:dyDescent="0.2">
      <c r="A64" s="133"/>
      <c r="B64" s="128">
        <v>7653</v>
      </c>
      <c r="C64" s="129" t="s">
        <v>51</v>
      </c>
      <c r="D64" s="10" t="s">
        <v>13</v>
      </c>
      <c r="E64" s="12">
        <f>+E65+E66</f>
        <v>7693825415</v>
      </c>
      <c r="F64" s="12">
        <f>+F65+F66</f>
        <v>7628919244</v>
      </c>
      <c r="G64" s="13">
        <f t="shared" si="0"/>
        <v>0.99156386225330018</v>
      </c>
      <c r="H64" s="12">
        <f>+H65+H66</f>
        <v>7628919244</v>
      </c>
      <c r="I64" s="13">
        <f t="shared" si="1"/>
        <v>0.99156386225330018</v>
      </c>
      <c r="J64" s="12">
        <f>+J65+J66</f>
        <v>3807554308</v>
      </c>
      <c r="K64" s="14">
        <f t="shared" si="2"/>
        <v>0.49488441738965555</v>
      </c>
      <c r="L64" s="14">
        <f t="shared" si="3"/>
        <v>0.49909485029541623</v>
      </c>
    </row>
    <row r="65" spans="1:12" x14ac:dyDescent="0.2">
      <c r="A65" s="133"/>
      <c r="B65" s="128"/>
      <c r="C65" s="129"/>
      <c r="D65" s="10" t="s">
        <v>21</v>
      </c>
      <c r="E65" s="24">
        <v>7499576139</v>
      </c>
      <c r="F65" s="25">
        <v>7434696211</v>
      </c>
      <c r="G65" s="26">
        <f t="shared" si="0"/>
        <v>0.99134885401554829</v>
      </c>
      <c r="H65" s="25">
        <v>7434696211</v>
      </c>
      <c r="I65" s="26">
        <f t="shared" si="1"/>
        <v>0.99134885401554829</v>
      </c>
      <c r="J65" s="25">
        <v>3613331275</v>
      </c>
      <c r="K65" s="27">
        <f t="shared" si="2"/>
        <v>0.48180473243142574</v>
      </c>
      <c r="L65" s="27">
        <f t="shared" si="3"/>
        <v>0.4860092695722924</v>
      </c>
    </row>
    <row r="66" spans="1:12" x14ac:dyDescent="0.2">
      <c r="A66" s="133"/>
      <c r="B66" s="128"/>
      <c r="C66" s="129"/>
      <c r="D66" s="10" t="s">
        <v>22</v>
      </c>
      <c r="E66" s="24">
        <v>194249276</v>
      </c>
      <c r="F66" s="25">
        <v>194223033</v>
      </c>
      <c r="G66" s="26">
        <f t="shared" si="0"/>
        <v>0.99986490039736364</v>
      </c>
      <c r="H66" s="25">
        <v>194223033</v>
      </c>
      <c r="I66" s="26">
        <f t="shared" si="1"/>
        <v>0.99986490039736364</v>
      </c>
      <c r="J66" s="25">
        <v>194223033</v>
      </c>
      <c r="K66" s="27">
        <f t="shared" si="2"/>
        <v>0.99986490039736364</v>
      </c>
      <c r="L66" s="27">
        <f t="shared" si="3"/>
        <v>1</v>
      </c>
    </row>
    <row r="67" spans="1:12" ht="48" customHeight="1" x14ac:dyDescent="0.2">
      <c r="A67" s="134"/>
      <c r="B67" s="34">
        <v>7595</v>
      </c>
      <c r="C67" s="37" t="s">
        <v>52</v>
      </c>
      <c r="D67" s="10" t="s">
        <v>13</v>
      </c>
      <c r="E67" s="12">
        <v>2270865888</v>
      </c>
      <c r="F67" s="23">
        <v>2063154911</v>
      </c>
      <c r="G67" s="13">
        <f t="shared" si="0"/>
        <v>0.90853225718981778</v>
      </c>
      <c r="H67" s="23">
        <v>2063154911</v>
      </c>
      <c r="I67" s="13">
        <f t="shared" si="1"/>
        <v>0.90853225718981778</v>
      </c>
      <c r="J67" s="23">
        <v>921254148</v>
      </c>
      <c r="K67" s="13">
        <f t="shared" si="2"/>
        <v>0.40568408414966689</v>
      </c>
      <c r="L67" s="13">
        <f t="shared" si="3"/>
        <v>0.44652689097081572</v>
      </c>
    </row>
    <row r="68" spans="1:12" x14ac:dyDescent="0.2">
      <c r="A68" s="134"/>
      <c r="B68" s="137" t="s">
        <v>32</v>
      </c>
      <c r="C68" s="137"/>
      <c r="D68" s="17" t="s">
        <v>13</v>
      </c>
      <c r="E68" s="22">
        <f>+E63+E64+E67</f>
        <v>18226131281</v>
      </c>
      <c r="F68" s="22">
        <f>+F63+F64+F67</f>
        <v>17953514133</v>
      </c>
      <c r="G68" s="19">
        <f t="shared" si="0"/>
        <v>0.98504251155678924</v>
      </c>
      <c r="H68" s="22">
        <f>+H63+H64+H67</f>
        <v>17953514133</v>
      </c>
      <c r="I68" s="19">
        <f t="shared" si="1"/>
        <v>0.98504251155678924</v>
      </c>
      <c r="J68" s="22">
        <f>+J63+J64+J67</f>
        <v>9578761251</v>
      </c>
      <c r="K68" s="19">
        <f t="shared" si="2"/>
        <v>0.52555098519374044</v>
      </c>
      <c r="L68" s="19">
        <f t="shared" si="3"/>
        <v>0.53353127304439352</v>
      </c>
    </row>
    <row r="69" spans="1:12" x14ac:dyDescent="0.2">
      <c r="A69" s="134"/>
      <c r="B69" s="137" t="s">
        <v>33</v>
      </c>
      <c r="C69" s="137"/>
      <c r="D69" s="17" t="s">
        <v>13</v>
      </c>
      <c r="E69" s="22">
        <f>+E68+E62+E53</f>
        <v>139610829237</v>
      </c>
      <c r="F69" s="22">
        <f>+F68+F62+F53</f>
        <v>133415964344</v>
      </c>
      <c r="G69" s="19">
        <f t="shared" si="0"/>
        <v>0.95562761909762928</v>
      </c>
      <c r="H69" s="22">
        <f>+H68+H62+H53</f>
        <v>133415964344</v>
      </c>
      <c r="I69" s="19">
        <f t="shared" si="1"/>
        <v>0.95562761909762928</v>
      </c>
      <c r="J69" s="22">
        <f>+J68+J62+J53</f>
        <v>68916144037</v>
      </c>
      <c r="K69" s="19">
        <f t="shared" si="2"/>
        <v>0.49363036100881263</v>
      </c>
      <c r="L69" s="19">
        <f t="shared" si="3"/>
        <v>0.51655095682032826</v>
      </c>
    </row>
    <row r="70" spans="1:12" ht="22.5" customHeight="1" x14ac:dyDescent="0.2">
      <c r="A70" s="38"/>
      <c r="B70" s="118" t="s">
        <v>53</v>
      </c>
      <c r="C70" s="118"/>
      <c r="D70" s="118"/>
      <c r="E70" s="39">
        <f>+E45+E69</f>
        <v>154954865364</v>
      </c>
      <c r="F70" s="39">
        <f>+F45+F69</f>
        <v>148627830479</v>
      </c>
      <c r="G70" s="32">
        <f t="shared" si="0"/>
        <v>0.95916853033212379</v>
      </c>
      <c r="H70" s="39">
        <f>+H45+H69</f>
        <v>148627830479</v>
      </c>
      <c r="I70" s="32">
        <f t="shared" si="1"/>
        <v>0.95916853033212379</v>
      </c>
      <c r="J70" s="39">
        <f>+J45+J69</f>
        <v>77509712188</v>
      </c>
      <c r="K70" s="32">
        <f t="shared" si="2"/>
        <v>0.50020831553707057</v>
      </c>
      <c r="L70" s="32">
        <f t="shared" si="3"/>
        <v>0.52150200899926036</v>
      </c>
    </row>
    <row r="71" spans="1:12" x14ac:dyDescent="0.2">
      <c r="B71" s="119" t="s">
        <v>54</v>
      </c>
      <c r="C71" s="119"/>
      <c r="D71" s="119"/>
      <c r="E71" s="40">
        <f>+E35+E70</f>
        <v>297776951873</v>
      </c>
      <c r="F71" s="40">
        <f>+F35+F70</f>
        <v>291234943599</v>
      </c>
      <c r="G71" s="41">
        <f t="shared" si="0"/>
        <v>0.97803050829538307</v>
      </c>
      <c r="H71" s="40">
        <f>+H35+H70</f>
        <v>291234943599</v>
      </c>
      <c r="I71" s="41">
        <f t="shared" si="1"/>
        <v>0.97803050829538307</v>
      </c>
      <c r="J71" s="40">
        <f>+J35+J70</f>
        <v>209722356067</v>
      </c>
      <c r="K71" s="41">
        <f t="shared" si="2"/>
        <v>0.70429344765556356</v>
      </c>
      <c r="L71" s="41">
        <f t="shared" si="3"/>
        <v>0.72011398589506381</v>
      </c>
    </row>
    <row r="72" spans="1:12" x14ac:dyDescent="0.2">
      <c r="B72" s="1" t="s">
        <v>76</v>
      </c>
    </row>
    <row r="73" spans="1:12" x14ac:dyDescent="0.2">
      <c r="D73" s="1"/>
      <c r="J73" s="42"/>
      <c r="K73" s="43"/>
    </row>
    <row r="74" spans="1:12" x14ac:dyDescent="0.2">
      <c r="J74" s="42"/>
      <c r="K74" s="43"/>
    </row>
  </sheetData>
  <autoFilter ref="A5:L71">
    <filterColumn colId="1" showButton="0"/>
    <filterColumn colId="3" showButton="0"/>
  </autoFilter>
  <mergeCells count="44">
    <mergeCell ref="B1:L1"/>
    <mergeCell ref="B2:L2"/>
    <mergeCell ref="B3:L3"/>
    <mergeCell ref="B5:C5"/>
    <mergeCell ref="D5:E5"/>
    <mergeCell ref="B33:C33"/>
    <mergeCell ref="C13:C15"/>
    <mergeCell ref="B16:B18"/>
    <mergeCell ref="C16:C18"/>
    <mergeCell ref="B21:C21"/>
    <mergeCell ref="B23:B25"/>
    <mergeCell ref="C23:C25"/>
    <mergeCell ref="B13:B15"/>
    <mergeCell ref="B26:C26"/>
    <mergeCell ref="B27:B29"/>
    <mergeCell ref="C27:C29"/>
    <mergeCell ref="B30:B32"/>
    <mergeCell ref="C30:C32"/>
    <mergeCell ref="B34:C34"/>
    <mergeCell ref="B35:D35"/>
    <mergeCell ref="A36:A69"/>
    <mergeCell ref="B40:C40"/>
    <mergeCell ref="B41:B43"/>
    <mergeCell ref="C41:C43"/>
    <mergeCell ref="B44:C44"/>
    <mergeCell ref="B45:C45"/>
    <mergeCell ref="B53:C53"/>
    <mergeCell ref="B56:B58"/>
    <mergeCell ref="A6:A35"/>
    <mergeCell ref="B9:C9"/>
    <mergeCell ref="B11:C11"/>
    <mergeCell ref="B12:C12"/>
    <mergeCell ref="B68:C68"/>
    <mergeCell ref="B69:C69"/>
    <mergeCell ref="B50:B52"/>
    <mergeCell ref="C50:C52"/>
    <mergeCell ref="B70:D70"/>
    <mergeCell ref="B71:D71"/>
    <mergeCell ref="C56:C58"/>
    <mergeCell ref="B59:B61"/>
    <mergeCell ref="C59:C61"/>
    <mergeCell ref="B62:C62"/>
    <mergeCell ref="B64:B66"/>
    <mergeCell ref="C64:C66"/>
  </mergeCells>
  <pageMargins left="0.70866141732283472" right="0.70866141732283472" top="0.74803149606299213" bottom="0.74803149606299213" header="0.31496062992125984" footer="0.31496062992125984"/>
  <pageSetup scale="46" orientation="landscape" r:id="rId1"/>
  <rowBreaks count="1" manualBreakCount="1">
    <brk id="52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6"/>
  <sheetViews>
    <sheetView zoomScaleNormal="100" zoomScaleSheetLayoutView="85" workbookViewId="0">
      <selection activeCell="C16" sqref="C16"/>
    </sheetView>
  </sheetViews>
  <sheetFormatPr baseColWidth="10" defaultRowHeight="12.75" x14ac:dyDescent="0.2"/>
  <cols>
    <col min="1" max="1" width="31.28515625" style="88" customWidth="1"/>
    <col min="2" max="3" width="20.140625" style="88" customWidth="1"/>
    <col min="4" max="4" width="14.85546875" style="88" customWidth="1"/>
    <col min="5" max="5" width="18.140625" style="88" customWidth="1"/>
    <col min="6" max="6" width="14.85546875" style="88" customWidth="1"/>
    <col min="7" max="7" width="19.85546875" style="88" customWidth="1"/>
    <col min="8" max="8" width="13.140625" style="88" customWidth="1"/>
    <col min="9" max="16384" width="11.42578125" style="88"/>
  </cols>
  <sheetData>
    <row r="1" spans="1:10" x14ac:dyDescent="0.2">
      <c r="A1" s="149" t="s">
        <v>65</v>
      </c>
      <c r="B1" s="150"/>
      <c r="C1" s="150"/>
      <c r="D1" s="150"/>
      <c r="E1" s="150"/>
      <c r="F1" s="150"/>
      <c r="G1" s="150"/>
      <c r="H1" s="151"/>
    </row>
    <row r="2" spans="1:10" x14ac:dyDescent="0.2">
      <c r="A2" s="152" t="s">
        <v>66</v>
      </c>
      <c r="B2" s="153"/>
      <c r="C2" s="153"/>
      <c r="D2" s="153"/>
      <c r="E2" s="153"/>
      <c r="F2" s="153"/>
      <c r="G2" s="153"/>
      <c r="H2" s="154"/>
    </row>
    <row r="4" spans="1:10" ht="25.5" x14ac:dyDescent="0.2">
      <c r="A4" s="89" t="s">
        <v>67</v>
      </c>
      <c r="B4" s="90" t="s">
        <v>68</v>
      </c>
      <c r="C4" s="90" t="s">
        <v>4</v>
      </c>
      <c r="D4" s="91" t="s">
        <v>5</v>
      </c>
      <c r="E4" s="89" t="s">
        <v>6</v>
      </c>
      <c r="F4" s="92" t="s">
        <v>7</v>
      </c>
      <c r="G4" s="90" t="s">
        <v>8</v>
      </c>
      <c r="H4" s="93" t="s">
        <v>9</v>
      </c>
      <c r="I4" s="93" t="s">
        <v>10</v>
      </c>
      <c r="J4" s="94"/>
    </row>
    <row r="5" spans="1:10" x14ac:dyDescent="0.2">
      <c r="A5" s="95" t="s">
        <v>69</v>
      </c>
      <c r="B5" s="96">
        <v>55644486000</v>
      </c>
      <c r="C5" s="96">
        <v>50185613808</v>
      </c>
      <c r="D5" s="97">
        <f>+C5/B5</f>
        <v>0.90189733818369711</v>
      </c>
      <c r="E5" s="96">
        <v>50185613808</v>
      </c>
      <c r="F5" s="97">
        <f>+E5/B5</f>
        <v>0.90189733818369711</v>
      </c>
      <c r="G5" s="96">
        <v>47420757637</v>
      </c>
      <c r="H5" s="98">
        <f>+G5/B5</f>
        <v>0.85220946486952898</v>
      </c>
      <c r="I5" s="99">
        <f>+G5/E5</f>
        <v>0.94490739554212133</v>
      </c>
    </row>
    <row r="6" spans="1:10" ht="38.25" x14ac:dyDescent="0.2">
      <c r="A6" s="100" t="s">
        <v>70</v>
      </c>
      <c r="B6" s="96">
        <v>11117000000</v>
      </c>
      <c r="C6" s="96">
        <v>10890424976</v>
      </c>
      <c r="D6" s="97">
        <f>+C6/B6</f>
        <v>0.97961904974363589</v>
      </c>
      <c r="E6" s="96">
        <v>10890424976</v>
      </c>
      <c r="F6" s="97">
        <f>+E6/B6</f>
        <v>0.97961904974363589</v>
      </c>
      <c r="G6" s="96">
        <v>7725736434</v>
      </c>
      <c r="H6" s="98">
        <f>+G6/B6</f>
        <v>0.69494795664297926</v>
      </c>
      <c r="I6" s="99">
        <f>+G6/E6</f>
        <v>0.70940633180300605</v>
      </c>
    </row>
    <row r="7" spans="1:10" x14ac:dyDescent="0.2">
      <c r="A7" s="95" t="s">
        <v>71</v>
      </c>
      <c r="B7" s="96">
        <v>2800000000</v>
      </c>
      <c r="C7" s="96">
        <v>2790000000</v>
      </c>
      <c r="D7" s="97">
        <f>+C7/B7</f>
        <v>0.99642857142857144</v>
      </c>
      <c r="E7" s="96">
        <v>2790000000</v>
      </c>
      <c r="F7" s="97">
        <f>+E7/B7</f>
        <v>0.99642857142857144</v>
      </c>
      <c r="G7" s="96">
        <v>2596032019</v>
      </c>
      <c r="H7" s="98">
        <f>+G7/B7</f>
        <v>0.92715429250000003</v>
      </c>
      <c r="I7" s="99">
        <f>+G7/E7</f>
        <v>0.9304774261648745</v>
      </c>
    </row>
    <row r="8" spans="1:10" ht="38.25" x14ac:dyDescent="0.2">
      <c r="A8" s="95" t="s">
        <v>72</v>
      </c>
      <c r="B8" s="96">
        <v>2750000000</v>
      </c>
      <c r="C8" s="96">
        <v>2300000000</v>
      </c>
      <c r="D8" s="97">
        <f>+C8/B8</f>
        <v>0.83636363636363631</v>
      </c>
      <c r="E8" s="96">
        <v>2300000000</v>
      </c>
      <c r="F8" s="97">
        <f>+E8/B8</f>
        <v>0.83636363636363631</v>
      </c>
      <c r="G8" s="96">
        <v>2050118239</v>
      </c>
      <c r="H8" s="98">
        <f>+G8/B8</f>
        <v>0.7454975414545455</v>
      </c>
      <c r="I8" s="99">
        <f>+G8/E8</f>
        <v>0.8913557560869565</v>
      </c>
    </row>
    <row r="9" spans="1:10" ht="15.75" x14ac:dyDescent="0.2">
      <c r="A9" s="101" t="s">
        <v>73</v>
      </c>
      <c r="B9" s="102">
        <f>SUM(B5:B8)</f>
        <v>72311486000</v>
      </c>
      <c r="C9" s="102">
        <f>SUM(C5:C8)</f>
        <v>66166038784</v>
      </c>
      <c r="D9" s="103">
        <f>+C9/B9</f>
        <v>0.91501423140439953</v>
      </c>
      <c r="E9" s="104">
        <f>SUM(E5:E8)</f>
        <v>66166038784</v>
      </c>
      <c r="F9" s="105">
        <f>+E9/B9</f>
        <v>0.91501423140439953</v>
      </c>
      <c r="G9" s="102">
        <f>SUM(G5:G8)</f>
        <v>59792644329</v>
      </c>
      <c r="H9" s="106">
        <f>+G9/B9</f>
        <v>0.82687616638109196</v>
      </c>
      <c r="I9" s="106">
        <f>+G9/E9</f>
        <v>0.90367574405041773</v>
      </c>
    </row>
    <row r="10" spans="1:10" x14ac:dyDescent="0.2">
      <c r="A10" s="107"/>
      <c r="B10" s="108"/>
      <c r="E10" s="108"/>
    </row>
    <row r="11" spans="1:10" x14ac:dyDescent="0.2">
      <c r="B11" s="108"/>
      <c r="E11" s="108"/>
    </row>
    <row r="12" spans="1:10" x14ac:dyDescent="0.2">
      <c r="E12" s="109"/>
      <c r="G12" s="109"/>
    </row>
    <row r="13" spans="1:10" x14ac:dyDescent="0.2">
      <c r="B13" s="108"/>
    </row>
    <row r="16" spans="1:10" x14ac:dyDescent="0.2">
      <c r="D16" s="110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193"/>
  <sheetViews>
    <sheetView zoomScale="110" zoomScaleNormal="110" zoomScaleSheetLayoutView="85" workbookViewId="0">
      <selection activeCell="E11" sqref="E11"/>
    </sheetView>
  </sheetViews>
  <sheetFormatPr baseColWidth="10" defaultRowHeight="12" x14ac:dyDescent="0.2"/>
  <cols>
    <col min="1" max="1" width="7.85546875" style="87" customWidth="1"/>
    <col min="2" max="2" width="43" style="84" customWidth="1"/>
    <col min="3" max="3" width="15.42578125" style="85" customWidth="1"/>
    <col min="4" max="4" width="19.140625" style="85" customWidth="1"/>
    <col min="5" max="5" width="9.85546875" style="86" customWidth="1"/>
    <col min="6" max="7" width="11.42578125" style="44"/>
    <col min="8" max="22" width="11.42578125" style="45"/>
    <col min="23" max="16384" width="11.42578125" style="46"/>
  </cols>
  <sheetData>
    <row r="1" spans="1:22" ht="15" customHeight="1" x14ac:dyDescent="0.2">
      <c r="A1" s="156" t="s">
        <v>1</v>
      </c>
      <c r="B1" s="156"/>
      <c r="C1" s="156"/>
      <c r="D1" s="156"/>
      <c r="E1" s="156"/>
    </row>
    <row r="2" spans="1:22" ht="12.75" x14ac:dyDescent="0.2">
      <c r="A2" s="156" t="s">
        <v>74</v>
      </c>
      <c r="B2" s="156"/>
      <c r="C2" s="156"/>
      <c r="D2" s="156"/>
      <c r="E2" s="156"/>
    </row>
    <row r="3" spans="1:22" ht="15" customHeight="1" x14ac:dyDescent="0.2">
      <c r="A3" s="47"/>
      <c r="B3" s="48"/>
      <c r="C3" s="49"/>
      <c r="D3" s="49"/>
      <c r="E3" s="50"/>
    </row>
    <row r="4" spans="1:22" x14ac:dyDescent="0.2">
      <c r="A4" s="157" t="s">
        <v>2</v>
      </c>
      <c r="B4" s="158"/>
      <c r="C4" s="51" t="s">
        <v>55</v>
      </c>
      <c r="D4" s="51" t="s">
        <v>8</v>
      </c>
      <c r="E4" s="52" t="s">
        <v>56</v>
      </c>
    </row>
    <row r="5" spans="1:22" ht="22.5" customHeight="1" x14ac:dyDescent="0.2">
      <c r="A5" s="54">
        <v>7544</v>
      </c>
      <c r="B5" s="55" t="s">
        <v>57</v>
      </c>
      <c r="C5" s="56">
        <v>4013837993</v>
      </c>
      <c r="D5" s="56">
        <v>4013837993</v>
      </c>
      <c r="E5" s="57">
        <f>+D5/C5</f>
        <v>1</v>
      </c>
    </row>
    <row r="6" spans="1:22" x14ac:dyDescent="0.2">
      <c r="A6" s="159" t="s">
        <v>18</v>
      </c>
      <c r="B6" s="160"/>
      <c r="C6" s="53">
        <f>+C5</f>
        <v>4013837993</v>
      </c>
      <c r="D6" s="53">
        <f>+D5</f>
        <v>4013837993</v>
      </c>
      <c r="E6" s="58">
        <f>+D6/C6</f>
        <v>1</v>
      </c>
    </row>
    <row r="7" spans="1:22" x14ac:dyDescent="0.2">
      <c r="A7" s="54">
        <v>965</v>
      </c>
      <c r="B7" s="55" t="s">
        <v>58</v>
      </c>
      <c r="C7" s="56">
        <v>75829114</v>
      </c>
      <c r="D7" s="56">
        <v>75829114</v>
      </c>
      <c r="E7" s="57">
        <f>D7/C7</f>
        <v>1</v>
      </c>
    </row>
    <row r="8" spans="1:22" x14ac:dyDescent="0.2">
      <c r="A8" s="54">
        <v>6094</v>
      </c>
      <c r="B8" s="59" t="s">
        <v>14</v>
      </c>
      <c r="C8" s="56">
        <v>4922863355</v>
      </c>
      <c r="D8" s="56">
        <v>4862279235</v>
      </c>
      <c r="E8" s="57">
        <f>D8/C8</f>
        <v>0.98769331674858163</v>
      </c>
    </row>
    <row r="9" spans="1:22" ht="24" x14ac:dyDescent="0.2">
      <c r="A9" s="54">
        <v>967</v>
      </c>
      <c r="B9" s="55" t="s">
        <v>15</v>
      </c>
      <c r="C9" s="56">
        <v>9294357726</v>
      </c>
      <c r="D9" s="56">
        <v>8886567720</v>
      </c>
      <c r="E9" s="57">
        <f>D9/C9</f>
        <v>0.95612499346143631</v>
      </c>
    </row>
    <row r="10" spans="1:22" x14ac:dyDescent="0.2">
      <c r="A10" s="159" t="s">
        <v>16</v>
      </c>
      <c r="B10" s="160"/>
      <c r="C10" s="60">
        <f>+C7+C8+C9</f>
        <v>14293050195</v>
      </c>
      <c r="D10" s="61">
        <f>SUM(D7:D9)</f>
        <v>13824676069</v>
      </c>
      <c r="E10" s="62">
        <f>+D10/C10</f>
        <v>0.96723063869433223</v>
      </c>
    </row>
    <row r="11" spans="1:22" s="67" customFormat="1" x14ac:dyDescent="0.2">
      <c r="A11" s="161" t="s">
        <v>59</v>
      </c>
      <c r="B11" s="161"/>
      <c r="C11" s="63">
        <f>+C10+C6</f>
        <v>18306888188</v>
      </c>
      <c r="D11" s="63">
        <f>+D10+D6</f>
        <v>17838514062</v>
      </c>
      <c r="E11" s="64">
        <f>+D11/C11</f>
        <v>0.97441541559711853</v>
      </c>
      <c r="F11" s="65"/>
      <c r="G11" s="65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s="67" customFormat="1" ht="24" x14ac:dyDescent="0.2">
      <c r="A12" s="68">
        <v>339</v>
      </c>
      <c r="B12" s="69" t="s">
        <v>20</v>
      </c>
      <c r="C12" s="70">
        <v>8942831607</v>
      </c>
      <c r="D12" s="70">
        <v>8622451701</v>
      </c>
      <c r="E12" s="57">
        <f>D12/C12</f>
        <v>0.96417466859722345</v>
      </c>
      <c r="F12" s="65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2" s="67" customFormat="1" x14ac:dyDescent="0.2">
      <c r="A13" s="54">
        <v>1004</v>
      </c>
      <c r="B13" s="55" t="s">
        <v>23</v>
      </c>
      <c r="C13" s="70">
        <v>5117737388</v>
      </c>
      <c r="D13" s="70">
        <v>5116988387</v>
      </c>
      <c r="E13" s="57">
        <f t="shared" ref="E13:E22" si="0">D13/C13</f>
        <v>0.99985364606598293</v>
      </c>
      <c r="F13" s="65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s="67" customFormat="1" ht="15" customHeight="1" x14ac:dyDescent="0.2">
      <c r="A14" s="54">
        <v>1183</v>
      </c>
      <c r="B14" s="55" t="s">
        <v>60</v>
      </c>
      <c r="C14" s="70">
        <v>1436494147</v>
      </c>
      <c r="D14" s="70">
        <v>586798322</v>
      </c>
      <c r="E14" s="57">
        <f>D14/C14</f>
        <v>0.4084933608852358</v>
      </c>
      <c r="F14" s="65">
        <v>169498203</v>
      </c>
      <c r="G14" s="65">
        <v>162000001</v>
      </c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</row>
    <row r="15" spans="1:22" s="67" customFormat="1" x14ac:dyDescent="0.2">
      <c r="A15" s="54">
        <v>585</v>
      </c>
      <c r="B15" s="55" t="s">
        <v>25</v>
      </c>
      <c r="C15" s="70">
        <v>918824727</v>
      </c>
      <c r="D15" s="70">
        <v>918824674</v>
      </c>
      <c r="E15" s="57">
        <f t="shared" si="0"/>
        <v>0.9999999423176168</v>
      </c>
      <c r="F15" s="65">
        <v>0</v>
      </c>
      <c r="G15" s="65">
        <v>0</v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pans="1:22" s="67" customFormat="1" x14ac:dyDescent="0.2">
      <c r="A16" s="159" t="s">
        <v>26</v>
      </c>
      <c r="B16" s="160"/>
      <c r="C16" s="71">
        <f>+C12+C13+C14+C15</f>
        <v>16415887869</v>
      </c>
      <c r="D16" s="71">
        <f>+D12+D13+D14+D15</f>
        <v>15245063084</v>
      </c>
      <c r="E16" s="62">
        <f t="shared" si="0"/>
        <v>0.92867734024846726</v>
      </c>
      <c r="F16" s="65"/>
      <c r="G16" s="65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</row>
    <row r="17" spans="1:22" ht="24" x14ac:dyDescent="0.2">
      <c r="A17" s="54">
        <v>6219</v>
      </c>
      <c r="B17" s="72" t="s">
        <v>27</v>
      </c>
      <c r="C17" s="73">
        <v>12360640396</v>
      </c>
      <c r="D17" s="73">
        <v>12320694767</v>
      </c>
      <c r="E17" s="57">
        <f t="shared" si="0"/>
        <v>0.99676832043322561</v>
      </c>
      <c r="F17" s="44">
        <v>0</v>
      </c>
      <c r="G17" s="44">
        <v>0</v>
      </c>
    </row>
    <row r="18" spans="1:22" x14ac:dyDescent="0.2">
      <c r="A18" s="54">
        <v>1032</v>
      </c>
      <c r="B18" s="72" t="s">
        <v>61</v>
      </c>
      <c r="C18" s="73">
        <v>133031794952</v>
      </c>
      <c r="D18" s="73">
        <v>91064496467</v>
      </c>
      <c r="E18" s="57">
        <f t="shared" si="0"/>
        <v>0.68453181812556563</v>
      </c>
    </row>
    <row r="19" spans="1:22" x14ac:dyDescent="0.2">
      <c r="A19" s="159" t="s">
        <v>29</v>
      </c>
      <c r="B19" s="160"/>
      <c r="C19" s="74">
        <f>+C17+C18</f>
        <v>145392435348</v>
      </c>
      <c r="D19" s="74">
        <f>+D17+D18</f>
        <v>103385191234</v>
      </c>
      <c r="E19" s="13">
        <f t="shared" si="0"/>
        <v>0.71107682450290666</v>
      </c>
    </row>
    <row r="20" spans="1:22" ht="24" x14ac:dyDescent="0.2">
      <c r="A20" s="54">
        <v>7545</v>
      </c>
      <c r="B20" s="72" t="s">
        <v>62</v>
      </c>
      <c r="C20" s="73">
        <v>4572000490</v>
      </c>
      <c r="D20" s="73">
        <v>4553749755</v>
      </c>
      <c r="E20" s="57">
        <f t="shared" si="0"/>
        <v>0.99600815112773533</v>
      </c>
    </row>
    <row r="21" spans="1:22" x14ac:dyDescent="0.2">
      <c r="A21" s="54">
        <v>1044</v>
      </c>
      <c r="B21" s="72" t="s">
        <v>31</v>
      </c>
      <c r="C21" s="73">
        <v>8203165637</v>
      </c>
      <c r="D21" s="73">
        <v>7684385224</v>
      </c>
      <c r="E21" s="57">
        <f t="shared" si="0"/>
        <v>0.93675851056084192</v>
      </c>
      <c r="F21" s="44">
        <v>289591620.25</v>
      </c>
      <c r="G21" s="44">
        <v>261220532</v>
      </c>
    </row>
    <row r="22" spans="1:22" x14ac:dyDescent="0.2">
      <c r="A22" s="159" t="s">
        <v>32</v>
      </c>
      <c r="B22" s="160"/>
      <c r="C22" s="75">
        <f>+C20+C21</f>
        <v>12775166127</v>
      </c>
      <c r="D22" s="75">
        <f>+D20+D21</f>
        <v>12238134979</v>
      </c>
      <c r="E22" s="57">
        <f t="shared" si="0"/>
        <v>0.95796288340509339</v>
      </c>
    </row>
    <row r="23" spans="1:22" x14ac:dyDescent="0.2">
      <c r="A23" s="162" t="s">
        <v>63</v>
      </c>
      <c r="B23" s="162"/>
      <c r="C23" s="63">
        <f>+C16+C19+C22</f>
        <v>174583489344</v>
      </c>
      <c r="D23" s="63">
        <f>+D16+D19+D22</f>
        <v>130868389297</v>
      </c>
      <c r="E23" s="64">
        <f>D23/C23</f>
        <v>0.74960346931281918</v>
      </c>
    </row>
    <row r="24" spans="1:22" s="79" customFormat="1" ht="11.25" customHeight="1" x14ac:dyDescent="0.2">
      <c r="A24" s="76"/>
      <c r="B24" s="77"/>
      <c r="C24" s="45"/>
      <c r="D24" s="45"/>
      <c r="E24" s="47"/>
      <c r="F24" s="78"/>
      <c r="G24" s="78"/>
    </row>
    <row r="25" spans="1:22" s="82" customFormat="1" ht="15.75" customHeight="1" x14ac:dyDescent="0.2">
      <c r="A25" s="155" t="s">
        <v>64</v>
      </c>
      <c r="B25" s="155"/>
      <c r="C25" s="39">
        <f>+C23+C11</f>
        <v>192890377532</v>
      </c>
      <c r="D25" s="39">
        <f>+D23+D11</f>
        <v>148706903359</v>
      </c>
      <c r="E25" s="111">
        <f>+D25/C25</f>
        <v>0.7709399777307705</v>
      </c>
      <c r="F25" s="80"/>
      <c r="G25" s="80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</row>
    <row r="26" spans="1:22" ht="15.75" customHeight="1" x14ac:dyDescent="0.2">
      <c r="A26" s="83"/>
    </row>
    <row r="27" spans="1:22" s="45" customFormat="1" x14ac:dyDescent="0.2">
      <c r="A27" s="47"/>
      <c r="B27" s="48"/>
      <c r="C27" s="49"/>
      <c r="D27" s="49"/>
      <c r="E27" s="50"/>
      <c r="F27" s="44"/>
      <c r="G27" s="44"/>
    </row>
    <row r="28" spans="1:22" s="45" customFormat="1" x14ac:dyDescent="0.2">
      <c r="A28" s="47"/>
      <c r="B28" s="48"/>
      <c r="C28" s="49"/>
      <c r="D28" s="49"/>
      <c r="E28" s="50"/>
      <c r="F28" s="44"/>
      <c r="G28" s="44"/>
    </row>
    <row r="29" spans="1:22" s="45" customFormat="1" x14ac:dyDescent="0.2">
      <c r="A29" s="47"/>
      <c r="B29" s="48"/>
      <c r="C29" s="49"/>
      <c r="D29" s="49"/>
      <c r="E29" s="50"/>
      <c r="F29" s="44"/>
      <c r="G29" s="44"/>
    </row>
    <row r="30" spans="1:22" s="45" customFormat="1" x14ac:dyDescent="0.2">
      <c r="A30" s="47"/>
      <c r="B30" s="48"/>
      <c r="C30" s="49"/>
      <c r="D30" s="49"/>
      <c r="E30" s="50"/>
      <c r="F30" s="44"/>
      <c r="G30" s="44"/>
    </row>
    <row r="31" spans="1:22" s="45" customFormat="1" x14ac:dyDescent="0.2">
      <c r="A31" s="47"/>
      <c r="B31" s="48"/>
      <c r="C31" s="49"/>
      <c r="D31" s="49"/>
      <c r="E31" s="50"/>
      <c r="F31" s="44"/>
      <c r="G31" s="44"/>
    </row>
    <row r="32" spans="1:22" s="45" customFormat="1" x14ac:dyDescent="0.2">
      <c r="A32" s="47"/>
      <c r="B32" s="48"/>
      <c r="C32" s="49"/>
      <c r="D32" s="49"/>
      <c r="E32" s="50"/>
      <c r="F32" s="44"/>
      <c r="G32" s="44"/>
    </row>
    <row r="33" spans="1:7" s="45" customFormat="1" x14ac:dyDescent="0.2">
      <c r="A33" s="47"/>
      <c r="B33" s="48"/>
      <c r="C33" s="49"/>
      <c r="D33" s="49"/>
      <c r="E33" s="50"/>
      <c r="F33" s="44"/>
      <c r="G33" s="44"/>
    </row>
    <row r="34" spans="1:7" s="45" customFormat="1" x14ac:dyDescent="0.2">
      <c r="A34" s="47"/>
      <c r="B34" s="48"/>
      <c r="C34" s="49"/>
      <c r="D34" s="49"/>
      <c r="E34" s="50"/>
      <c r="F34" s="44"/>
      <c r="G34" s="44"/>
    </row>
    <row r="35" spans="1:7" s="45" customFormat="1" x14ac:dyDescent="0.2">
      <c r="A35" s="47"/>
      <c r="B35" s="48"/>
      <c r="C35" s="49"/>
      <c r="D35" s="49"/>
      <c r="E35" s="50"/>
      <c r="F35" s="44"/>
      <c r="G35" s="44"/>
    </row>
    <row r="36" spans="1:7" s="45" customFormat="1" x14ac:dyDescent="0.2">
      <c r="A36" s="47"/>
      <c r="B36" s="48"/>
      <c r="C36" s="49"/>
      <c r="D36" s="49"/>
      <c r="E36" s="50"/>
      <c r="F36" s="44"/>
      <c r="G36" s="44"/>
    </row>
    <row r="37" spans="1:7" s="45" customFormat="1" x14ac:dyDescent="0.2">
      <c r="A37" s="47"/>
      <c r="B37" s="48"/>
      <c r="C37" s="49"/>
      <c r="D37" s="49"/>
      <c r="E37" s="50"/>
      <c r="F37" s="44"/>
      <c r="G37" s="44"/>
    </row>
    <row r="38" spans="1:7" s="45" customFormat="1" x14ac:dyDescent="0.2">
      <c r="A38" s="47"/>
      <c r="B38" s="48"/>
      <c r="C38" s="49"/>
      <c r="D38" s="49"/>
      <c r="E38" s="50"/>
      <c r="F38" s="44"/>
      <c r="G38" s="44"/>
    </row>
    <row r="39" spans="1:7" s="45" customFormat="1" x14ac:dyDescent="0.2">
      <c r="A39" s="47"/>
      <c r="B39" s="48"/>
      <c r="C39" s="49"/>
      <c r="D39" s="49"/>
      <c r="E39" s="50"/>
      <c r="F39" s="44"/>
      <c r="G39" s="44"/>
    </row>
    <row r="40" spans="1:7" s="45" customFormat="1" x14ac:dyDescent="0.2">
      <c r="A40" s="47"/>
      <c r="B40" s="48"/>
      <c r="C40" s="49"/>
      <c r="D40" s="49"/>
      <c r="E40" s="50"/>
      <c r="F40" s="44"/>
      <c r="G40" s="44"/>
    </row>
    <row r="41" spans="1:7" s="45" customFormat="1" x14ac:dyDescent="0.2">
      <c r="A41" s="47"/>
      <c r="B41" s="48"/>
      <c r="C41" s="49"/>
      <c r="D41" s="49"/>
      <c r="E41" s="50"/>
      <c r="F41" s="44"/>
      <c r="G41" s="44"/>
    </row>
    <row r="42" spans="1:7" s="45" customFormat="1" x14ac:dyDescent="0.2">
      <c r="A42" s="47"/>
      <c r="B42" s="48"/>
      <c r="C42" s="49"/>
      <c r="D42" s="49"/>
      <c r="E42" s="50"/>
      <c r="F42" s="44"/>
      <c r="G42" s="44"/>
    </row>
    <row r="43" spans="1:7" s="45" customFormat="1" x14ac:dyDescent="0.2">
      <c r="A43" s="47"/>
      <c r="B43" s="48"/>
      <c r="C43" s="49"/>
      <c r="D43" s="49"/>
      <c r="E43" s="50"/>
      <c r="F43" s="44"/>
      <c r="G43" s="44"/>
    </row>
    <row r="44" spans="1:7" s="45" customFormat="1" x14ac:dyDescent="0.2">
      <c r="A44" s="47"/>
      <c r="B44" s="48"/>
      <c r="C44" s="49"/>
      <c r="D44" s="49"/>
      <c r="E44" s="50"/>
      <c r="F44" s="44"/>
      <c r="G44" s="44"/>
    </row>
    <row r="45" spans="1:7" s="45" customFormat="1" x14ac:dyDescent="0.2">
      <c r="A45" s="47"/>
      <c r="B45" s="48"/>
      <c r="C45" s="49"/>
      <c r="D45" s="49"/>
      <c r="E45" s="50"/>
      <c r="F45" s="44"/>
      <c r="G45" s="44"/>
    </row>
    <row r="46" spans="1:7" s="45" customFormat="1" x14ac:dyDescent="0.2">
      <c r="A46" s="47"/>
      <c r="B46" s="48"/>
      <c r="C46" s="49"/>
      <c r="D46" s="49"/>
      <c r="E46" s="50"/>
      <c r="F46" s="44"/>
      <c r="G46" s="44"/>
    </row>
    <row r="47" spans="1:7" s="45" customFormat="1" x14ac:dyDescent="0.2">
      <c r="A47" s="47"/>
      <c r="B47" s="48"/>
      <c r="C47" s="49"/>
      <c r="D47" s="49"/>
      <c r="E47" s="50"/>
      <c r="F47" s="44"/>
      <c r="G47" s="44"/>
    </row>
    <row r="48" spans="1:7" s="45" customFormat="1" x14ac:dyDescent="0.2">
      <c r="A48" s="47"/>
      <c r="B48" s="48"/>
      <c r="C48" s="49"/>
      <c r="D48" s="49"/>
      <c r="E48" s="50"/>
      <c r="F48" s="44"/>
      <c r="G48" s="44"/>
    </row>
    <row r="49" spans="1:7" s="45" customFormat="1" x14ac:dyDescent="0.2">
      <c r="A49" s="47"/>
      <c r="B49" s="48"/>
      <c r="C49" s="49"/>
      <c r="D49" s="49"/>
      <c r="E49" s="50"/>
      <c r="F49" s="44"/>
      <c r="G49" s="44"/>
    </row>
    <row r="50" spans="1:7" s="45" customFormat="1" x14ac:dyDescent="0.2">
      <c r="A50" s="47"/>
      <c r="B50" s="48"/>
      <c r="C50" s="49"/>
      <c r="D50" s="49"/>
      <c r="E50" s="50"/>
      <c r="F50" s="44"/>
      <c r="G50" s="44"/>
    </row>
    <row r="51" spans="1:7" s="45" customFormat="1" x14ac:dyDescent="0.2">
      <c r="A51" s="47"/>
      <c r="B51" s="48"/>
      <c r="C51" s="49"/>
      <c r="D51" s="49"/>
      <c r="E51" s="50"/>
      <c r="F51" s="44"/>
      <c r="G51" s="44"/>
    </row>
    <row r="52" spans="1:7" s="45" customFormat="1" x14ac:dyDescent="0.2">
      <c r="A52" s="47"/>
      <c r="B52" s="48"/>
      <c r="C52" s="49"/>
      <c r="D52" s="49"/>
      <c r="E52" s="50"/>
      <c r="F52" s="44"/>
      <c r="G52" s="44"/>
    </row>
    <row r="53" spans="1:7" s="45" customFormat="1" x14ac:dyDescent="0.2">
      <c r="A53" s="47"/>
      <c r="B53" s="48"/>
      <c r="C53" s="49"/>
      <c r="D53" s="49"/>
      <c r="E53" s="50"/>
      <c r="F53" s="44"/>
      <c r="G53" s="44"/>
    </row>
    <row r="54" spans="1:7" s="45" customFormat="1" x14ac:dyDescent="0.2">
      <c r="A54" s="47"/>
      <c r="B54" s="48"/>
      <c r="C54" s="49"/>
      <c r="D54" s="49"/>
      <c r="E54" s="50"/>
      <c r="F54" s="44"/>
      <c r="G54" s="44"/>
    </row>
    <row r="55" spans="1:7" s="45" customFormat="1" x14ac:dyDescent="0.2">
      <c r="A55" s="47"/>
      <c r="B55" s="48"/>
      <c r="C55" s="49"/>
      <c r="D55" s="49"/>
      <c r="E55" s="50"/>
      <c r="F55" s="44"/>
      <c r="G55" s="44"/>
    </row>
    <row r="56" spans="1:7" s="45" customFormat="1" x14ac:dyDescent="0.2">
      <c r="A56" s="47"/>
      <c r="B56" s="48"/>
      <c r="C56" s="49"/>
      <c r="D56" s="49"/>
      <c r="E56" s="50"/>
      <c r="F56" s="44"/>
      <c r="G56" s="44"/>
    </row>
    <row r="57" spans="1:7" s="45" customFormat="1" x14ac:dyDescent="0.2">
      <c r="A57" s="47"/>
      <c r="B57" s="48"/>
      <c r="C57" s="49"/>
      <c r="D57" s="49"/>
      <c r="E57" s="50"/>
      <c r="F57" s="44"/>
      <c r="G57" s="44"/>
    </row>
    <row r="58" spans="1:7" s="45" customFormat="1" x14ac:dyDescent="0.2">
      <c r="A58" s="47"/>
      <c r="B58" s="48"/>
      <c r="C58" s="49"/>
      <c r="D58" s="49"/>
      <c r="E58" s="50"/>
      <c r="F58" s="44"/>
      <c r="G58" s="44"/>
    </row>
    <row r="59" spans="1:7" s="45" customFormat="1" x14ac:dyDescent="0.2">
      <c r="A59" s="47"/>
      <c r="B59" s="48"/>
      <c r="C59" s="49"/>
      <c r="D59" s="49"/>
      <c r="E59" s="50"/>
      <c r="F59" s="44"/>
      <c r="G59" s="44"/>
    </row>
    <row r="60" spans="1:7" s="45" customFormat="1" x14ac:dyDescent="0.2">
      <c r="A60" s="47"/>
      <c r="B60" s="48"/>
      <c r="C60" s="49"/>
      <c r="D60" s="49"/>
      <c r="E60" s="50"/>
      <c r="F60" s="44"/>
      <c r="G60" s="44"/>
    </row>
    <row r="61" spans="1:7" s="45" customFormat="1" x14ac:dyDescent="0.2">
      <c r="A61" s="47"/>
      <c r="B61" s="48"/>
      <c r="C61" s="49"/>
      <c r="D61" s="49"/>
      <c r="E61" s="50"/>
      <c r="F61" s="44"/>
      <c r="G61" s="44"/>
    </row>
    <row r="62" spans="1:7" s="45" customFormat="1" x14ac:dyDescent="0.2">
      <c r="A62" s="47"/>
      <c r="B62" s="48"/>
      <c r="C62" s="49"/>
      <c r="D62" s="49"/>
      <c r="E62" s="50"/>
      <c r="F62" s="44"/>
      <c r="G62" s="44"/>
    </row>
    <row r="63" spans="1:7" s="45" customFormat="1" x14ac:dyDescent="0.2">
      <c r="A63" s="47"/>
      <c r="B63" s="48"/>
      <c r="C63" s="49"/>
      <c r="D63" s="49"/>
      <c r="E63" s="50"/>
      <c r="F63" s="44"/>
      <c r="G63" s="44"/>
    </row>
    <row r="64" spans="1:7" s="45" customFormat="1" x14ac:dyDescent="0.2">
      <c r="A64" s="47"/>
      <c r="B64" s="48"/>
      <c r="C64" s="49"/>
      <c r="D64" s="49"/>
      <c r="E64" s="50"/>
      <c r="F64" s="44"/>
      <c r="G64" s="44"/>
    </row>
    <row r="65" spans="1:7" s="45" customFormat="1" x14ac:dyDescent="0.2">
      <c r="A65" s="47"/>
      <c r="B65" s="48"/>
      <c r="C65" s="49"/>
      <c r="D65" s="49"/>
      <c r="E65" s="50"/>
      <c r="F65" s="44"/>
      <c r="G65" s="44"/>
    </row>
    <row r="66" spans="1:7" s="45" customFormat="1" x14ac:dyDescent="0.2">
      <c r="A66" s="47"/>
      <c r="B66" s="48"/>
      <c r="C66" s="49"/>
      <c r="D66" s="49"/>
      <c r="E66" s="50"/>
      <c r="F66" s="44"/>
      <c r="G66" s="44"/>
    </row>
    <row r="67" spans="1:7" s="45" customFormat="1" x14ac:dyDescent="0.2">
      <c r="A67" s="47"/>
      <c r="B67" s="48"/>
      <c r="C67" s="49"/>
      <c r="D67" s="49"/>
      <c r="E67" s="50"/>
      <c r="F67" s="44"/>
      <c r="G67" s="44"/>
    </row>
    <row r="68" spans="1:7" s="45" customFormat="1" x14ac:dyDescent="0.2">
      <c r="A68" s="47"/>
      <c r="B68" s="48"/>
      <c r="C68" s="49"/>
      <c r="D68" s="49"/>
      <c r="E68" s="50"/>
      <c r="F68" s="44"/>
      <c r="G68" s="44"/>
    </row>
    <row r="69" spans="1:7" s="45" customFormat="1" x14ac:dyDescent="0.2">
      <c r="A69" s="47"/>
      <c r="B69" s="48"/>
      <c r="C69" s="49"/>
      <c r="D69" s="49"/>
      <c r="E69" s="50"/>
      <c r="F69" s="44"/>
      <c r="G69" s="44"/>
    </row>
    <row r="70" spans="1:7" s="45" customFormat="1" x14ac:dyDescent="0.2">
      <c r="A70" s="47"/>
      <c r="B70" s="48"/>
      <c r="C70" s="49"/>
      <c r="D70" s="49"/>
      <c r="E70" s="50"/>
      <c r="F70" s="44"/>
      <c r="G70" s="44"/>
    </row>
    <row r="71" spans="1:7" s="45" customFormat="1" x14ac:dyDescent="0.2">
      <c r="A71" s="47"/>
      <c r="B71" s="48"/>
      <c r="C71" s="49"/>
      <c r="D71" s="49"/>
      <c r="E71" s="50"/>
      <c r="F71" s="44"/>
      <c r="G71" s="44"/>
    </row>
    <row r="72" spans="1:7" s="45" customFormat="1" x14ac:dyDescent="0.2">
      <c r="A72" s="47"/>
      <c r="B72" s="48"/>
      <c r="C72" s="49"/>
      <c r="D72" s="49"/>
      <c r="E72" s="50"/>
      <c r="F72" s="44"/>
      <c r="G72" s="44"/>
    </row>
    <row r="73" spans="1:7" s="45" customFormat="1" x14ac:dyDescent="0.2">
      <c r="A73" s="47"/>
      <c r="B73" s="48"/>
      <c r="C73" s="49"/>
      <c r="D73" s="49"/>
      <c r="E73" s="50"/>
      <c r="F73" s="44"/>
      <c r="G73" s="44"/>
    </row>
    <row r="74" spans="1:7" s="45" customFormat="1" x14ac:dyDescent="0.2">
      <c r="A74" s="47"/>
      <c r="B74" s="48"/>
      <c r="C74" s="49"/>
      <c r="D74" s="49"/>
      <c r="E74" s="50"/>
      <c r="F74" s="44"/>
      <c r="G74" s="44"/>
    </row>
    <row r="75" spans="1:7" s="45" customFormat="1" x14ac:dyDescent="0.2">
      <c r="A75" s="47"/>
      <c r="B75" s="48"/>
      <c r="C75" s="49"/>
      <c r="D75" s="49"/>
      <c r="E75" s="50"/>
      <c r="F75" s="44"/>
      <c r="G75" s="44"/>
    </row>
    <row r="76" spans="1:7" s="45" customFormat="1" x14ac:dyDescent="0.2">
      <c r="A76" s="47"/>
      <c r="B76" s="48"/>
      <c r="C76" s="49"/>
      <c r="D76" s="49"/>
      <c r="E76" s="50"/>
      <c r="F76" s="44"/>
      <c r="G76" s="44"/>
    </row>
    <row r="77" spans="1:7" s="45" customFormat="1" x14ac:dyDescent="0.2">
      <c r="A77" s="47"/>
      <c r="B77" s="48"/>
      <c r="C77" s="49"/>
      <c r="D77" s="49"/>
      <c r="E77" s="50"/>
      <c r="F77" s="44"/>
      <c r="G77" s="44"/>
    </row>
    <row r="78" spans="1:7" s="45" customFormat="1" x14ac:dyDescent="0.2">
      <c r="A78" s="47"/>
      <c r="B78" s="48"/>
      <c r="C78" s="49"/>
      <c r="D78" s="49"/>
      <c r="E78" s="50"/>
      <c r="F78" s="44"/>
      <c r="G78" s="44"/>
    </row>
    <row r="79" spans="1:7" s="45" customFormat="1" x14ac:dyDescent="0.2">
      <c r="A79" s="47"/>
      <c r="B79" s="48"/>
      <c r="C79" s="49"/>
      <c r="D79" s="49"/>
      <c r="E79" s="50"/>
      <c r="F79" s="44"/>
      <c r="G79" s="44"/>
    </row>
    <row r="80" spans="1:7" s="45" customFormat="1" x14ac:dyDescent="0.2">
      <c r="A80" s="47"/>
      <c r="B80" s="48"/>
      <c r="C80" s="49"/>
      <c r="D80" s="49"/>
      <c r="E80" s="50"/>
      <c r="F80" s="44"/>
      <c r="G80" s="44"/>
    </row>
    <row r="81" spans="1:7" s="45" customFormat="1" x14ac:dyDescent="0.2">
      <c r="A81" s="47"/>
      <c r="B81" s="48"/>
      <c r="C81" s="49"/>
      <c r="D81" s="49"/>
      <c r="E81" s="50"/>
      <c r="F81" s="44"/>
      <c r="G81" s="44"/>
    </row>
    <row r="82" spans="1:7" s="45" customFormat="1" x14ac:dyDescent="0.2">
      <c r="A82" s="47"/>
      <c r="B82" s="48"/>
      <c r="C82" s="49"/>
      <c r="D82" s="49"/>
      <c r="E82" s="50"/>
      <c r="F82" s="44"/>
      <c r="G82" s="44"/>
    </row>
    <row r="83" spans="1:7" s="45" customFormat="1" x14ac:dyDescent="0.2">
      <c r="A83" s="47"/>
      <c r="B83" s="48"/>
      <c r="C83" s="49"/>
      <c r="D83" s="49"/>
      <c r="E83" s="50"/>
      <c r="F83" s="44"/>
      <c r="G83" s="44"/>
    </row>
    <row r="84" spans="1:7" s="45" customFormat="1" x14ac:dyDescent="0.2">
      <c r="A84" s="47"/>
      <c r="B84" s="48"/>
      <c r="C84" s="49"/>
      <c r="D84" s="49"/>
      <c r="E84" s="50"/>
      <c r="F84" s="44"/>
      <c r="G84" s="44"/>
    </row>
    <row r="85" spans="1:7" s="45" customFormat="1" x14ac:dyDescent="0.2">
      <c r="A85" s="47"/>
      <c r="B85" s="48"/>
      <c r="C85" s="49"/>
      <c r="D85" s="49"/>
      <c r="E85" s="50"/>
      <c r="F85" s="44"/>
      <c r="G85" s="44"/>
    </row>
    <row r="86" spans="1:7" s="45" customFormat="1" x14ac:dyDescent="0.2">
      <c r="A86" s="47"/>
      <c r="B86" s="48"/>
      <c r="C86" s="49"/>
      <c r="D86" s="49"/>
      <c r="E86" s="50"/>
      <c r="F86" s="44"/>
      <c r="G86" s="44"/>
    </row>
    <row r="87" spans="1:7" s="45" customFormat="1" x14ac:dyDescent="0.2">
      <c r="A87" s="47"/>
      <c r="B87" s="48"/>
      <c r="C87" s="49"/>
      <c r="D87" s="49"/>
      <c r="E87" s="50"/>
      <c r="F87" s="44"/>
      <c r="G87" s="44"/>
    </row>
    <row r="88" spans="1:7" s="45" customFormat="1" x14ac:dyDescent="0.2">
      <c r="A88" s="47"/>
      <c r="B88" s="48"/>
      <c r="C88" s="49"/>
      <c r="D88" s="49"/>
      <c r="E88" s="50"/>
      <c r="F88" s="44"/>
      <c r="G88" s="44"/>
    </row>
    <row r="89" spans="1:7" s="45" customFormat="1" x14ac:dyDescent="0.2">
      <c r="A89" s="47"/>
      <c r="B89" s="48"/>
      <c r="C89" s="49"/>
      <c r="D89" s="49"/>
      <c r="E89" s="50"/>
      <c r="F89" s="44"/>
      <c r="G89" s="44"/>
    </row>
    <row r="90" spans="1:7" s="45" customFormat="1" x14ac:dyDescent="0.2">
      <c r="A90" s="47"/>
      <c r="B90" s="48"/>
      <c r="C90" s="49"/>
      <c r="D90" s="49"/>
      <c r="E90" s="50"/>
      <c r="F90" s="44"/>
      <c r="G90" s="44"/>
    </row>
    <row r="91" spans="1:7" s="45" customFormat="1" x14ac:dyDescent="0.2">
      <c r="A91" s="47"/>
      <c r="B91" s="48"/>
      <c r="C91" s="49"/>
      <c r="D91" s="49"/>
      <c r="E91" s="50"/>
      <c r="F91" s="44"/>
      <c r="G91" s="44"/>
    </row>
    <row r="92" spans="1:7" s="45" customFormat="1" x14ac:dyDescent="0.2">
      <c r="A92" s="47"/>
      <c r="B92" s="48"/>
      <c r="C92" s="49"/>
      <c r="D92" s="49"/>
      <c r="E92" s="50"/>
      <c r="F92" s="44"/>
      <c r="G92" s="44"/>
    </row>
    <row r="93" spans="1:7" s="45" customFormat="1" x14ac:dyDescent="0.2">
      <c r="A93" s="47"/>
      <c r="B93" s="48"/>
      <c r="C93" s="49"/>
      <c r="D93" s="49"/>
      <c r="E93" s="50"/>
      <c r="F93" s="44"/>
      <c r="G93" s="44"/>
    </row>
    <row r="94" spans="1:7" s="45" customFormat="1" x14ac:dyDescent="0.2">
      <c r="A94" s="47"/>
      <c r="B94" s="48"/>
      <c r="C94" s="49"/>
      <c r="D94" s="49"/>
      <c r="E94" s="50"/>
      <c r="F94" s="44"/>
      <c r="G94" s="44"/>
    </row>
    <row r="95" spans="1:7" s="45" customFormat="1" x14ac:dyDescent="0.2">
      <c r="A95" s="47"/>
      <c r="B95" s="48"/>
      <c r="C95" s="49"/>
      <c r="D95" s="49"/>
      <c r="E95" s="50"/>
      <c r="F95" s="44"/>
      <c r="G95" s="44"/>
    </row>
    <row r="96" spans="1:7" s="45" customFormat="1" x14ac:dyDescent="0.2">
      <c r="A96" s="47"/>
      <c r="B96" s="48"/>
      <c r="C96" s="49"/>
      <c r="D96" s="49"/>
      <c r="E96" s="50"/>
      <c r="F96" s="44"/>
      <c r="G96" s="44"/>
    </row>
    <row r="97" spans="1:7" s="45" customFormat="1" x14ac:dyDescent="0.2">
      <c r="A97" s="47"/>
      <c r="B97" s="48"/>
      <c r="C97" s="49"/>
      <c r="D97" s="49"/>
      <c r="E97" s="50"/>
      <c r="F97" s="44"/>
      <c r="G97" s="44"/>
    </row>
    <row r="98" spans="1:7" s="45" customFormat="1" x14ac:dyDescent="0.2">
      <c r="A98" s="47"/>
      <c r="B98" s="48"/>
      <c r="C98" s="49"/>
      <c r="D98" s="49"/>
      <c r="E98" s="50"/>
      <c r="F98" s="44"/>
      <c r="G98" s="44"/>
    </row>
    <row r="99" spans="1:7" s="45" customFormat="1" x14ac:dyDescent="0.2">
      <c r="A99" s="47"/>
      <c r="B99" s="48"/>
      <c r="C99" s="49"/>
      <c r="D99" s="49"/>
      <c r="E99" s="50"/>
      <c r="F99" s="44"/>
      <c r="G99" s="44"/>
    </row>
    <row r="100" spans="1:7" s="45" customFormat="1" x14ac:dyDescent="0.2">
      <c r="A100" s="47"/>
      <c r="B100" s="48"/>
      <c r="C100" s="49"/>
      <c r="D100" s="49"/>
      <c r="E100" s="50"/>
      <c r="F100" s="44"/>
      <c r="G100" s="44"/>
    </row>
    <row r="101" spans="1:7" s="45" customFormat="1" x14ac:dyDescent="0.2">
      <c r="A101" s="47"/>
      <c r="B101" s="48"/>
      <c r="C101" s="49"/>
      <c r="D101" s="49"/>
      <c r="E101" s="50"/>
      <c r="F101" s="44"/>
      <c r="G101" s="44"/>
    </row>
    <row r="102" spans="1:7" s="45" customFormat="1" x14ac:dyDescent="0.2">
      <c r="A102" s="47"/>
      <c r="B102" s="48"/>
      <c r="C102" s="49"/>
      <c r="D102" s="49"/>
      <c r="E102" s="50"/>
      <c r="F102" s="44"/>
      <c r="G102" s="44"/>
    </row>
    <row r="103" spans="1:7" s="45" customFormat="1" x14ac:dyDescent="0.2">
      <c r="A103" s="47"/>
      <c r="B103" s="48"/>
      <c r="C103" s="49"/>
      <c r="D103" s="49"/>
      <c r="E103" s="50"/>
      <c r="F103" s="44"/>
      <c r="G103" s="44"/>
    </row>
    <row r="104" spans="1:7" s="45" customFormat="1" x14ac:dyDescent="0.2">
      <c r="A104" s="47"/>
      <c r="B104" s="48"/>
      <c r="C104" s="49"/>
      <c r="D104" s="49"/>
      <c r="E104" s="50"/>
      <c r="F104" s="44"/>
      <c r="G104" s="44"/>
    </row>
    <row r="105" spans="1:7" s="45" customFormat="1" x14ac:dyDescent="0.2">
      <c r="A105" s="47"/>
      <c r="B105" s="48"/>
      <c r="C105" s="49"/>
      <c r="D105" s="49"/>
      <c r="E105" s="50"/>
      <c r="F105" s="44"/>
      <c r="G105" s="44"/>
    </row>
    <row r="106" spans="1:7" s="45" customFormat="1" x14ac:dyDescent="0.2">
      <c r="A106" s="47"/>
      <c r="B106" s="48"/>
      <c r="C106" s="49"/>
      <c r="D106" s="49"/>
      <c r="E106" s="50"/>
      <c r="F106" s="44"/>
      <c r="G106" s="44"/>
    </row>
    <row r="107" spans="1:7" s="45" customFormat="1" x14ac:dyDescent="0.2">
      <c r="A107" s="47"/>
      <c r="B107" s="48"/>
      <c r="C107" s="49"/>
      <c r="D107" s="49"/>
      <c r="E107" s="50"/>
      <c r="F107" s="44"/>
      <c r="G107" s="44"/>
    </row>
    <row r="108" spans="1:7" s="45" customFormat="1" x14ac:dyDescent="0.2">
      <c r="A108" s="47"/>
      <c r="B108" s="48"/>
      <c r="C108" s="49"/>
      <c r="D108" s="49"/>
      <c r="E108" s="50"/>
      <c r="F108" s="44"/>
      <c r="G108" s="44"/>
    </row>
    <row r="109" spans="1:7" s="45" customFormat="1" x14ac:dyDescent="0.2">
      <c r="A109" s="47"/>
      <c r="B109" s="48"/>
      <c r="C109" s="49"/>
      <c r="D109" s="49"/>
      <c r="E109" s="50"/>
      <c r="F109" s="44"/>
      <c r="G109" s="44"/>
    </row>
    <row r="110" spans="1:7" s="45" customFormat="1" x14ac:dyDescent="0.2">
      <c r="A110" s="47"/>
      <c r="B110" s="48"/>
      <c r="C110" s="49"/>
      <c r="D110" s="49"/>
      <c r="E110" s="50"/>
      <c r="F110" s="44"/>
      <c r="G110" s="44"/>
    </row>
    <row r="111" spans="1:7" s="45" customFormat="1" x14ac:dyDescent="0.2">
      <c r="A111" s="47"/>
      <c r="B111" s="48"/>
      <c r="C111" s="49"/>
      <c r="D111" s="49"/>
      <c r="E111" s="50"/>
      <c r="F111" s="44"/>
      <c r="G111" s="44"/>
    </row>
    <row r="112" spans="1:7" s="45" customFormat="1" x14ac:dyDescent="0.2">
      <c r="A112" s="47"/>
      <c r="B112" s="48"/>
      <c r="C112" s="49"/>
      <c r="D112" s="49"/>
      <c r="E112" s="50"/>
      <c r="F112" s="44"/>
      <c r="G112" s="44"/>
    </row>
    <row r="113" spans="1:7" s="45" customFormat="1" x14ac:dyDescent="0.2">
      <c r="A113" s="47"/>
      <c r="B113" s="48"/>
      <c r="C113" s="49"/>
      <c r="D113" s="49"/>
      <c r="E113" s="50"/>
      <c r="F113" s="44"/>
      <c r="G113" s="44"/>
    </row>
    <row r="114" spans="1:7" s="45" customFormat="1" x14ac:dyDescent="0.2">
      <c r="A114" s="47"/>
      <c r="B114" s="48"/>
      <c r="C114" s="49"/>
      <c r="D114" s="49"/>
      <c r="E114" s="50"/>
      <c r="F114" s="44"/>
      <c r="G114" s="44"/>
    </row>
    <row r="115" spans="1:7" s="45" customFormat="1" x14ac:dyDescent="0.2">
      <c r="A115" s="47"/>
      <c r="B115" s="48"/>
      <c r="C115" s="49"/>
      <c r="D115" s="49"/>
      <c r="E115" s="50"/>
      <c r="F115" s="44"/>
      <c r="G115" s="44"/>
    </row>
    <row r="116" spans="1:7" s="45" customFormat="1" x14ac:dyDescent="0.2">
      <c r="A116" s="47"/>
      <c r="B116" s="48"/>
      <c r="C116" s="49"/>
      <c r="D116" s="49"/>
      <c r="E116" s="50"/>
      <c r="F116" s="44"/>
      <c r="G116" s="44"/>
    </row>
    <row r="117" spans="1:7" s="45" customFormat="1" x14ac:dyDescent="0.2">
      <c r="A117" s="47"/>
      <c r="B117" s="48"/>
      <c r="C117" s="49"/>
      <c r="D117" s="49"/>
      <c r="E117" s="50"/>
      <c r="F117" s="44"/>
      <c r="G117" s="44"/>
    </row>
    <row r="118" spans="1:7" s="45" customFormat="1" x14ac:dyDescent="0.2">
      <c r="A118" s="47"/>
      <c r="B118" s="48"/>
      <c r="C118" s="49"/>
      <c r="D118" s="49"/>
      <c r="E118" s="50"/>
      <c r="F118" s="44"/>
      <c r="G118" s="44"/>
    </row>
    <row r="119" spans="1:7" s="45" customFormat="1" x14ac:dyDescent="0.2">
      <c r="A119" s="47"/>
      <c r="B119" s="48"/>
      <c r="C119" s="49"/>
      <c r="D119" s="49"/>
      <c r="E119" s="50"/>
      <c r="F119" s="44"/>
      <c r="G119" s="44"/>
    </row>
    <row r="120" spans="1:7" s="45" customFormat="1" x14ac:dyDescent="0.2">
      <c r="A120" s="47"/>
      <c r="B120" s="48"/>
      <c r="C120" s="49"/>
      <c r="D120" s="49"/>
      <c r="E120" s="50"/>
      <c r="F120" s="44"/>
      <c r="G120" s="44"/>
    </row>
    <row r="121" spans="1:7" s="45" customFormat="1" x14ac:dyDescent="0.2">
      <c r="A121" s="47"/>
      <c r="B121" s="48"/>
      <c r="C121" s="49"/>
      <c r="D121" s="49"/>
      <c r="E121" s="50"/>
      <c r="F121" s="44"/>
      <c r="G121" s="44"/>
    </row>
    <row r="122" spans="1:7" s="45" customFormat="1" x14ac:dyDescent="0.2">
      <c r="A122" s="47"/>
      <c r="B122" s="48"/>
      <c r="C122" s="49"/>
      <c r="D122" s="49"/>
      <c r="E122" s="50"/>
      <c r="F122" s="44"/>
      <c r="G122" s="44"/>
    </row>
    <row r="123" spans="1:7" s="45" customFormat="1" x14ac:dyDescent="0.2">
      <c r="A123" s="47"/>
      <c r="B123" s="48"/>
      <c r="C123" s="49"/>
      <c r="D123" s="49"/>
      <c r="E123" s="50"/>
      <c r="F123" s="44"/>
      <c r="G123" s="44"/>
    </row>
    <row r="124" spans="1:7" s="45" customFormat="1" x14ac:dyDescent="0.2">
      <c r="A124" s="47"/>
      <c r="B124" s="48"/>
      <c r="C124" s="49"/>
      <c r="D124" s="49"/>
      <c r="E124" s="50"/>
      <c r="F124" s="44"/>
      <c r="G124" s="44"/>
    </row>
    <row r="125" spans="1:7" s="45" customFormat="1" x14ac:dyDescent="0.2">
      <c r="A125" s="47"/>
      <c r="B125" s="48"/>
      <c r="C125" s="49"/>
      <c r="D125" s="49"/>
      <c r="E125" s="50"/>
      <c r="F125" s="44"/>
      <c r="G125" s="44"/>
    </row>
    <row r="126" spans="1:7" s="45" customFormat="1" x14ac:dyDescent="0.2">
      <c r="A126" s="47"/>
      <c r="B126" s="48"/>
      <c r="C126" s="49"/>
      <c r="D126" s="49"/>
      <c r="E126" s="50"/>
      <c r="F126" s="44"/>
      <c r="G126" s="44"/>
    </row>
    <row r="127" spans="1:7" s="45" customFormat="1" x14ac:dyDescent="0.2">
      <c r="A127" s="47"/>
      <c r="B127" s="48"/>
      <c r="C127" s="49"/>
      <c r="D127" s="49"/>
      <c r="E127" s="50"/>
      <c r="F127" s="44"/>
      <c r="G127" s="44"/>
    </row>
    <row r="128" spans="1:7" s="45" customFormat="1" x14ac:dyDescent="0.2">
      <c r="A128" s="47"/>
      <c r="B128" s="48"/>
      <c r="C128" s="49"/>
      <c r="D128" s="49"/>
      <c r="E128" s="50"/>
      <c r="F128" s="44"/>
      <c r="G128" s="44"/>
    </row>
    <row r="129" spans="1:7" s="45" customFormat="1" x14ac:dyDescent="0.2">
      <c r="A129" s="47"/>
      <c r="B129" s="48"/>
      <c r="C129" s="49"/>
      <c r="D129" s="49"/>
      <c r="E129" s="50"/>
      <c r="F129" s="44"/>
      <c r="G129" s="44"/>
    </row>
    <row r="130" spans="1:7" s="45" customFormat="1" x14ac:dyDescent="0.2">
      <c r="A130" s="47"/>
      <c r="B130" s="48"/>
      <c r="C130" s="49"/>
      <c r="D130" s="49"/>
      <c r="E130" s="50"/>
      <c r="F130" s="44"/>
      <c r="G130" s="44"/>
    </row>
    <row r="131" spans="1:7" s="45" customFormat="1" x14ac:dyDescent="0.2">
      <c r="A131" s="47"/>
      <c r="B131" s="48"/>
      <c r="C131" s="49"/>
      <c r="D131" s="49"/>
      <c r="E131" s="50"/>
      <c r="F131" s="44"/>
      <c r="G131" s="44"/>
    </row>
    <row r="132" spans="1:7" s="45" customFormat="1" x14ac:dyDescent="0.2">
      <c r="A132" s="47"/>
      <c r="B132" s="48"/>
      <c r="C132" s="49"/>
      <c r="D132" s="49"/>
      <c r="E132" s="50"/>
      <c r="F132" s="44"/>
      <c r="G132" s="44"/>
    </row>
    <row r="133" spans="1:7" s="45" customFormat="1" x14ac:dyDescent="0.2">
      <c r="A133" s="47"/>
      <c r="B133" s="48"/>
      <c r="C133" s="49"/>
      <c r="D133" s="49"/>
      <c r="E133" s="50"/>
      <c r="F133" s="44"/>
      <c r="G133" s="44"/>
    </row>
    <row r="134" spans="1:7" s="45" customFormat="1" x14ac:dyDescent="0.2">
      <c r="A134" s="47"/>
      <c r="B134" s="48"/>
      <c r="C134" s="49"/>
      <c r="D134" s="49"/>
      <c r="E134" s="50"/>
      <c r="F134" s="44"/>
      <c r="G134" s="44"/>
    </row>
    <row r="135" spans="1:7" s="45" customFormat="1" x14ac:dyDescent="0.2">
      <c r="A135" s="47"/>
      <c r="B135" s="48"/>
      <c r="C135" s="49"/>
      <c r="D135" s="49"/>
      <c r="E135" s="50"/>
      <c r="F135" s="44"/>
      <c r="G135" s="44"/>
    </row>
    <row r="136" spans="1:7" s="45" customFormat="1" x14ac:dyDescent="0.2">
      <c r="A136" s="47"/>
      <c r="B136" s="48"/>
      <c r="C136" s="49"/>
      <c r="D136" s="49"/>
      <c r="E136" s="50"/>
      <c r="F136" s="44"/>
      <c r="G136" s="44"/>
    </row>
    <row r="137" spans="1:7" s="45" customFormat="1" x14ac:dyDescent="0.2">
      <c r="A137" s="47"/>
      <c r="B137" s="48"/>
      <c r="C137" s="49"/>
      <c r="D137" s="49"/>
      <c r="E137" s="50"/>
      <c r="F137" s="44"/>
      <c r="G137" s="44"/>
    </row>
    <row r="138" spans="1:7" s="45" customFormat="1" x14ac:dyDescent="0.2">
      <c r="A138" s="47"/>
      <c r="B138" s="48"/>
      <c r="C138" s="49"/>
      <c r="D138" s="49"/>
      <c r="E138" s="50"/>
      <c r="F138" s="44"/>
      <c r="G138" s="44"/>
    </row>
    <row r="139" spans="1:7" s="45" customFormat="1" x14ac:dyDescent="0.2">
      <c r="A139" s="47"/>
      <c r="B139" s="48"/>
      <c r="C139" s="49"/>
      <c r="D139" s="49"/>
      <c r="E139" s="50"/>
      <c r="F139" s="44"/>
      <c r="G139" s="44"/>
    </row>
    <row r="140" spans="1:7" s="45" customFormat="1" x14ac:dyDescent="0.2">
      <c r="A140" s="47"/>
      <c r="B140" s="48"/>
      <c r="C140" s="49"/>
      <c r="D140" s="49"/>
      <c r="E140" s="50"/>
      <c r="F140" s="44"/>
      <c r="G140" s="44"/>
    </row>
    <row r="141" spans="1:7" s="45" customFormat="1" x14ac:dyDescent="0.2">
      <c r="A141" s="47"/>
      <c r="B141" s="48"/>
      <c r="C141" s="49"/>
      <c r="D141" s="49"/>
      <c r="E141" s="50"/>
      <c r="F141" s="44"/>
      <c r="G141" s="44"/>
    </row>
    <row r="142" spans="1:7" s="45" customFormat="1" x14ac:dyDescent="0.2">
      <c r="A142" s="47"/>
      <c r="B142" s="48"/>
      <c r="C142" s="49"/>
      <c r="D142" s="49"/>
      <c r="E142" s="50"/>
      <c r="F142" s="44"/>
      <c r="G142" s="44"/>
    </row>
    <row r="143" spans="1:7" s="45" customFormat="1" x14ac:dyDescent="0.2">
      <c r="A143" s="47"/>
      <c r="B143" s="48"/>
      <c r="C143" s="49"/>
      <c r="D143" s="49"/>
      <c r="E143" s="50"/>
      <c r="F143" s="44"/>
      <c r="G143" s="44"/>
    </row>
    <row r="144" spans="1:7" s="45" customFormat="1" x14ac:dyDescent="0.2">
      <c r="A144" s="47"/>
      <c r="B144" s="48"/>
      <c r="C144" s="49"/>
      <c r="D144" s="49"/>
      <c r="E144" s="50"/>
      <c r="F144" s="44"/>
      <c r="G144" s="44"/>
    </row>
    <row r="145" spans="1:7" s="45" customFormat="1" x14ac:dyDescent="0.2">
      <c r="A145" s="47"/>
      <c r="B145" s="48"/>
      <c r="C145" s="49"/>
      <c r="D145" s="49"/>
      <c r="E145" s="50"/>
      <c r="F145" s="44"/>
      <c r="G145" s="44"/>
    </row>
    <row r="146" spans="1:7" s="45" customFormat="1" x14ac:dyDescent="0.2">
      <c r="A146" s="47"/>
      <c r="B146" s="48"/>
      <c r="C146" s="49"/>
      <c r="D146" s="49"/>
      <c r="E146" s="50"/>
      <c r="F146" s="44"/>
      <c r="G146" s="44"/>
    </row>
    <row r="147" spans="1:7" s="45" customFormat="1" x14ac:dyDescent="0.2">
      <c r="A147" s="47"/>
      <c r="B147" s="48"/>
      <c r="C147" s="49"/>
      <c r="D147" s="49"/>
      <c r="E147" s="50"/>
      <c r="F147" s="44"/>
      <c r="G147" s="44"/>
    </row>
    <row r="148" spans="1:7" s="45" customFormat="1" x14ac:dyDescent="0.2">
      <c r="A148" s="47"/>
      <c r="B148" s="48"/>
      <c r="C148" s="49"/>
      <c r="D148" s="49"/>
      <c r="E148" s="50"/>
      <c r="F148" s="44"/>
      <c r="G148" s="44"/>
    </row>
    <row r="149" spans="1:7" s="45" customFormat="1" x14ac:dyDescent="0.2">
      <c r="A149" s="47"/>
      <c r="B149" s="48"/>
      <c r="C149" s="49"/>
      <c r="D149" s="49"/>
      <c r="E149" s="50"/>
      <c r="F149" s="44"/>
      <c r="G149" s="44"/>
    </row>
    <row r="150" spans="1:7" s="45" customFormat="1" x14ac:dyDescent="0.2">
      <c r="A150" s="47"/>
      <c r="B150" s="48"/>
      <c r="C150" s="49"/>
      <c r="D150" s="49"/>
      <c r="E150" s="50"/>
      <c r="F150" s="44"/>
      <c r="G150" s="44"/>
    </row>
    <row r="151" spans="1:7" s="45" customFormat="1" x14ac:dyDescent="0.2">
      <c r="A151" s="47"/>
      <c r="B151" s="48"/>
      <c r="C151" s="49"/>
      <c r="D151" s="49"/>
      <c r="E151" s="50"/>
      <c r="F151" s="44"/>
      <c r="G151" s="44"/>
    </row>
    <row r="152" spans="1:7" s="45" customFormat="1" x14ac:dyDescent="0.2">
      <c r="A152" s="47"/>
      <c r="B152" s="48"/>
      <c r="C152" s="49"/>
      <c r="D152" s="49"/>
      <c r="E152" s="50"/>
      <c r="F152" s="44"/>
      <c r="G152" s="44"/>
    </row>
    <row r="153" spans="1:7" s="45" customFormat="1" x14ac:dyDescent="0.2">
      <c r="A153" s="47"/>
      <c r="B153" s="48"/>
      <c r="C153" s="49"/>
      <c r="D153" s="49"/>
      <c r="E153" s="50"/>
      <c r="F153" s="44"/>
      <c r="G153" s="44"/>
    </row>
    <row r="154" spans="1:7" s="45" customFormat="1" x14ac:dyDescent="0.2">
      <c r="A154" s="47"/>
      <c r="B154" s="48"/>
      <c r="C154" s="49"/>
      <c r="D154" s="49"/>
      <c r="E154" s="50"/>
      <c r="F154" s="44"/>
      <c r="G154" s="44"/>
    </row>
    <row r="155" spans="1:7" s="45" customFormat="1" x14ac:dyDescent="0.2">
      <c r="A155" s="47"/>
      <c r="B155" s="48"/>
      <c r="C155" s="49"/>
      <c r="D155" s="49"/>
      <c r="E155" s="50"/>
      <c r="F155" s="44"/>
      <c r="G155" s="44"/>
    </row>
    <row r="156" spans="1:7" s="45" customFormat="1" x14ac:dyDescent="0.2">
      <c r="A156" s="47"/>
      <c r="B156" s="48"/>
      <c r="C156" s="49"/>
      <c r="D156" s="49"/>
      <c r="E156" s="50"/>
      <c r="F156" s="44"/>
      <c r="G156" s="44"/>
    </row>
    <row r="157" spans="1:7" s="45" customFormat="1" x14ac:dyDescent="0.2">
      <c r="A157" s="47"/>
      <c r="B157" s="48"/>
      <c r="C157" s="49"/>
      <c r="D157" s="49"/>
      <c r="E157" s="50"/>
      <c r="F157" s="44"/>
      <c r="G157" s="44"/>
    </row>
    <row r="158" spans="1:7" s="45" customFormat="1" x14ac:dyDescent="0.2">
      <c r="A158" s="47"/>
      <c r="B158" s="48"/>
      <c r="C158" s="49"/>
      <c r="D158" s="49"/>
      <c r="E158" s="50"/>
      <c r="F158" s="44"/>
      <c r="G158" s="44"/>
    </row>
    <row r="159" spans="1:7" s="45" customFormat="1" x14ac:dyDescent="0.2">
      <c r="A159" s="47"/>
      <c r="B159" s="48"/>
      <c r="C159" s="49"/>
      <c r="D159" s="49"/>
      <c r="E159" s="50"/>
      <c r="F159" s="44"/>
      <c r="G159" s="44"/>
    </row>
    <row r="160" spans="1:7" s="45" customFormat="1" x14ac:dyDescent="0.2">
      <c r="A160" s="47"/>
      <c r="B160" s="48"/>
      <c r="C160" s="49"/>
      <c r="D160" s="49"/>
      <c r="E160" s="50"/>
      <c r="F160" s="44"/>
      <c r="G160" s="44"/>
    </row>
    <row r="161" spans="1:7" s="45" customFormat="1" x14ac:dyDescent="0.2">
      <c r="A161" s="47"/>
      <c r="B161" s="48"/>
      <c r="C161" s="49"/>
      <c r="D161" s="49"/>
      <c r="E161" s="50"/>
      <c r="F161" s="44"/>
      <c r="G161" s="44"/>
    </row>
    <row r="162" spans="1:7" s="45" customFormat="1" x14ac:dyDescent="0.2">
      <c r="A162" s="47"/>
      <c r="B162" s="48"/>
      <c r="C162" s="49"/>
      <c r="D162" s="49"/>
      <c r="E162" s="50"/>
      <c r="F162" s="44"/>
      <c r="G162" s="44"/>
    </row>
    <row r="163" spans="1:7" s="45" customFormat="1" x14ac:dyDescent="0.2">
      <c r="A163" s="47"/>
      <c r="B163" s="48"/>
      <c r="C163" s="49"/>
      <c r="D163" s="49"/>
      <c r="E163" s="50"/>
      <c r="F163" s="44"/>
      <c r="G163" s="44"/>
    </row>
    <row r="164" spans="1:7" s="45" customFormat="1" x14ac:dyDescent="0.2">
      <c r="A164" s="47"/>
      <c r="B164" s="48"/>
      <c r="C164" s="49"/>
      <c r="D164" s="49"/>
      <c r="E164" s="50"/>
      <c r="F164" s="44"/>
      <c r="G164" s="44"/>
    </row>
    <row r="165" spans="1:7" s="45" customFormat="1" x14ac:dyDescent="0.2">
      <c r="A165" s="47"/>
      <c r="B165" s="48"/>
      <c r="C165" s="49"/>
      <c r="D165" s="49"/>
      <c r="E165" s="50"/>
      <c r="F165" s="44"/>
      <c r="G165" s="44"/>
    </row>
    <row r="166" spans="1:7" s="45" customFormat="1" x14ac:dyDescent="0.2">
      <c r="A166" s="47"/>
      <c r="B166" s="48"/>
      <c r="C166" s="49"/>
      <c r="D166" s="49"/>
      <c r="E166" s="50"/>
      <c r="F166" s="44"/>
      <c r="G166" s="44"/>
    </row>
    <row r="167" spans="1:7" s="45" customFormat="1" x14ac:dyDescent="0.2">
      <c r="A167" s="47"/>
      <c r="B167" s="48"/>
      <c r="C167" s="49"/>
      <c r="D167" s="49"/>
      <c r="E167" s="50"/>
      <c r="F167" s="44"/>
      <c r="G167" s="44"/>
    </row>
    <row r="168" spans="1:7" s="45" customFormat="1" x14ac:dyDescent="0.2">
      <c r="A168" s="47"/>
      <c r="B168" s="48"/>
      <c r="C168" s="49"/>
      <c r="D168" s="49"/>
      <c r="E168" s="50"/>
      <c r="F168" s="44"/>
      <c r="G168" s="44"/>
    </row>
    <row r="169" spans="1:7" s="45" customFormat="1" x14ac:dyDescent="0.2">
      <c r="A169" s="47"/>
      <c r="B169" s="48"/>
      <c r="C169" s="49"/>
      <c r="D169" s="49"/>
      <c r="E169" s="50"/>
      <c r="F169" s="44"/>
      <c r="G169" s="44"/>
    </row>
    <row r="170" spans="1:7" s="45" customFormat="1" x14ac:dyDescent="0.2">
      <c r="A170" s="47"/>
      <c r="B170" s="48"/>
      <c r="C170" s="49"/>
      <c r="D170" s="49"/>
      <c r="E170" s="50"/>
      <c r="F170" s="44"/>
      <c r="G170" s="44"/>
    </row>
    <row r="171" spans="1:7" s="45" customFormat="1" x14ac:dyDescent="0.2">
      <c r="A171" s="47"/>
      <c r="B171" s="48"/>
      <c r="C171" s="49"/>
      <c r="D171" s="49"/>
      <c r="E171" s="50"/>
      <c r="F171" s="44"/>
      <c r="G171" s="44"/>
    </row>
    <row r="172" spans="1:7" s="45" customFormat="1" x14ac:dyDescent="0.2">
      <c r="A172" s="47"/>
      <c r="B172" s="48"/>
      <c r="C172" s="49"/>
      <c r="D172" s="49"/>
      <c r="E172" s="50"/>
      <c r="F172" s="44"/>
      <c r="G172" s="44"/>
    </row>
    <row r="173" spans="1:7" s="45" customFormat="1" x14ac:dyDescent="0.2">
      <c r="A173" s="47"/>
      <c r="B173" s="48"/>
      <c r="C173" s="49"/>
      <c r="D173" s="49"/>
      <c r="E173" s="50"/>
      <c r="F173" s="44"/>
      <c r="G173" s="44"/>
    </row>
    <row r="174" spans="1:7" s="45" customFormat="1" x14ac:dyDescent="0.2">
      <c r="A174" s="47"/>
      <c r="B174" s="48"/>
      <c r="C174" s="49"/>
      <c r="D174" s="49"/>
      <c r="E174" s="50"/>
      <c r="F174" s="44"/>
      <c r="G174" s="44"/>
    </row>
    <row r="175" spans="1:7" s="45" customFormat="1" x14ac:dyDescent="0.2">
      <c r="A175" s="47"/>
      <c r="B175" s="48"/>
      <c r="C175" s="49"/>
      <c r="D175" s="49"/>
      <c r="E175" s="50"/>
      <c r="F175" s="44"/>
      <c r="G175" s="44"/>
    </row>
    <row r="176" spans="1:7" s="45" customFormat="1" x14ac:dyDescent="0.2">
      <c r="A176" s="47"/>
      <c r="B176" s="48"/>
      <c r="C176" s="49"/>
      <c r="D176" s="49"/>
      <c r="E176" s="50"/>
      <c r="F176" s="44"/>
      <c r="G176" s="44"/>
    </row>
    <row r="177" spans="1:7" s="45" customFormat="1" x14ac:dyDescent="0.2">
      <c r="A177" s="47"/>
      <c r="B177" s="48"/>
      <c r="C177" s="49"/>
      <c r="D177" s="49"/>
      <c r="E177" s="50"/>
      <c r="F177" s="44"/>
      <c r="G177" s="44"/>
    </row>
    <row r="178" spans="1:7" s="45" customFormat="1" x14ac:dyDescent="0.2">
      <c r="A178" s="47"/>
      <c r="B178" s="48"/>
      <c r="C178" s="49"/>
      <c r="D178" s="49"/>
      <c r="E178" s="50"/>
      <c r="F178" s="44"/>
      <c r="G178" s="44"/>
    </row>
    <row r="179" spans="1:7" s="45" customFormat="1" x14ac:dyDescent="0.2">
      <c r="A179" s="47"/>
      <c r="B179" s="48"/>
      <c r="C179" s="49"/>
      <c r="D179" s="49"/>
      <c r="E179" s="50"/>
      <c r="F179" s="44"/>
      <c r="G179" s="44"/>
    </row>
    <row r="180" spans="1:7" s="45" customFormat="1" x14ac:dyDescent="0.2">
      <c r="A180" s="47"/>
      <c r="B180" s="48"/>
      <c r="C180" s="49"/>
      <c r="D180" s="49"/>
      <c r="E180" s="50"/>
      <c r="F180" s="44"/>
      <c r="G180" s="44"/>
    </row>
    <row r="181" spans="1:7" s="45" customFormat="1" x14ac:dyDescent="0.2">
      <c r="A181" s="47"/>
      <c r="B181" s="48"/>
      <c r="C181" s="49"/>
      <c r="D181" s="49"/>
      <c r="E181" s="50"/>
      <c r="F181" s="44"/>
      <c r="G181" s="44"/>
    </row>
    <row r="182" spans="1:7" s="45" customFormat="1" x14ac:dyDescent="0.2">
      <c r="A182" s="47"/>
      <c r="B182" s="48"/>
      <c r="C182" s="49"/>
      <c r="D182" s="49"/>
      <c r="E182" s="50"/>
      <c r="F182" s="44"/>
      <c r="G182" s="44"/>
    </row>
    <row r="183" spans="1:7" s="45" customFormat="1" x14ac:dyDescent="0.2">
      <c r="A183" s="47"/>
      <c r="B183" s="48"/>
      <c r="C183" s="49"/>
      <c r="D183" s="49"/>
      <c r="E183" s="50"/>
      <c r="F183" s="44"/>
      <c r="G183" s="44"/>
    </row>
    <row r="184" spans="1:7" s="45" customFormat="1" x14ac:dyDescent="0.2">
      <c r="A184" s="47"/>
      <c r="B184" s="48"/>
      <c r="C184" s="49"/>
      <c r="D184" s="49"/>
      <c r="E184" s="50"/>
      <c r="F184" s="44"/>
      <c r="G184" s="44"/>
    </row>
    <row r="185" spans="1:7" s="45" customFormat="1" x14ac:dyDescent="0.2">
      <c r="A185" s="47"/>
      <c r="B185" s="48"/>
      <c r="C185" s="49"/>
      <c r="D185" s="49"/>
      <c r="E185" s="50"/>
      <c r="F185" s="44"/>
      <c r="G185" s="44"/>
    </row>
    <row r="186" spans="1:7" s="45" customFormat="1" x14ac:dyDescent="0.2">
      <c r="A186" s="47"/>
      <c r="B186" s="48"/>
      <c r="C186" s="49"/>
      <c r="D186" s="49"/>
      <c r="E186" s="50"/>
      <c r="F186" s="44"/>
      <c r="G186" s="44"/>
    </row>
    <row r="187" spans="1:7" s="45" customFormat="1" x14ac:dyDescent="0.2">
      <c r="A187" s="47"/>
      <c r="B187" s="48"/>
      <c r="C187" s="49"/>
      <c r="D187" s="49"/>
      <c r="E187" s="50"/>
      <c r="F187" s="44"/>
      <c r="G187" s="44"/>
    </row>
    <row r="188" spans="1:7" s="45" customFormat="1" x14ac:dyDescent="0.2">
      <c r="A188" s="47"/>
      <c r="B188" s="48"/>
      <c r="C188" s="49"/>
      <c r="D188" s="49"/>
      <c r="E188" s="50"/>
      <c r="F188" s="44"/>
      <c r="G188" s="44"/>
    </row>
    <row r="189" spans="1:7" s="45" customFormat="1" x14ac:dyDescent="0.2">
      <c r="A189" s="47"/>
      <c r="B189" s="48"/>
      <c r="C189" s="49"/>
      <c r="D189" s="49"/>
      <c r="E189" s="50"/>
      <c r="F189" s="44"/>
      <c r="G189" s="44"/>
    </row>
    <row r="190" spans="1:7" s="45" customFormat="1" x14ac:dyDescent="0.2">
      <c r="A190" s="47"/>
      <c r="B190" s="48"/>
      <c r="C190" s="49"/>
      <c r="D190" s="49"/>
      <c r="E190" s="50"/>
      <c r="F190" s="44"/>
      <c r="G190" s="44"/>
    </row>
    <row r="191" spans="1:7" s="45" customFormat="1" x14ac:dyDescent="0.2">
      <c r="A191" s="47"/>
      <c r="B191" s="48"/>
      <c r="C191" s="49"/>
      <c r="D191" s="49"/>
      <c r="E191" s="50"/>
      <c r="F191" s="44"/>
      <c r="G191" s="44"/>
    </row>
    <row r="192" spans="1:7" s="45" customFormat="1" x14ac:dyDescent="0.2">
      <c r="A192" s="47"/>
      <c r="B192" s="48"/>
      <c r="C192" s="49"/>
      <c r="D192" s="49"/>
      <c r="E192" s="50"/>
      <c r="F192" s="44"/>
      <c r="G192" s="44"/>
    </row>
    <row r="193" spans="1:7" s="45" customFormat="1" x14ac:dyDescent="0.2">
      <c r="A193" s="47"/>
      <c r="B193" s="48"/>
      <c r="C193" s="49"/>
      <c r="D193" s="49"/>
      <c r="E193" s="50"/>
      <c r="F193" s="44"/>
      <c r="G193" s="44"/>
    </row>
  </sheetData>
  <autoFilter ref="A4:E24">
    <filterColumn colId="0" showButton="0"/>
  </autoFilter>
  <mergeCells count="11">
    <mergeCell ref="A25:B25"/>
    <mergeCell ref="A1:E1"/>
    <mergeCell ref="A2:E2"/>
    <mergeCell ref="A4:B4"/>
    <mergeCell ref="A6:B6"/>
    <mergeCell ref="A10:B10"/>
    <mergeCell ref="A11:B11"/>
    <mergeCell ref="A16:B16"/>
    <mergeCell ref="A19:B19"/>
    <mergeCell ref="A22:B22"/>
    <mergeCell ref="A23:B23"/>
  </mergeCells>
  <pageMargins left="0.7" right="0.7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EJECUCION TOTAL</vt:lpstr>
      <vt:lpstr>RESUMEN FUNCIONAMIENTO </vt:lpstr>
      <vt:lpstr>RESUMEN RESERVAS </vt:lpstr>
      <vt:lpstr>'EJECUCION TOTAL'!Área_de_impresión</vt:lpstr>
      <vt:lpstr>'RESUMEN RESERVAS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Sanchez Poveda</dc:creator>
  <cp:lastModifiedBy>Angelica Maria Sanchez Poveda</cp:lastModifiedBy>
  <dcterms:created xsi:type="dcterms:W3CDTF">2020-10-03T02:58:14Z</dcterms:created>
  <dcterms:modified xsi:type="dcterms:W3CDTF">2021-01-04T03:44:16Z</dcterms:modified>
</cp:coreProperties>
</file>